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1780" windowHeight="15640" tabRatio="878" activeTab="0"/>
  </bookViews>
  <sheets>
    <sheet name="СПА" sheetId="1" r:id="rId1"/>
    <sheet name="ИНЪЕКЦИОННАЯ КОСМЕТОЛОГИЯ " sheetId="2" r:id="rId2"/>
    <sheet name="КОСМЕТОЛОГИЯ УХОДОВАЯ" sheetId="3" r:id="rId3"/>
    <sheet name="СПА (2)" sheetId="4" state="hidden" r:id="rId4"/>
  </sheets>
  <definedNames/>
  <calcPr fullCalcOnLoad="1"/>
</workbook>
</file>

<file path=xl/sharedStrings.xml><?xml version="1.0" encoding="utf-8"?>
<sst xmlns="http://schemas.openxmlformats.org/spreadsheetml/2006/main" count="401" uniqueCount="249">
  <si>
    <t>УТВЕРЖДАЮ:</t>
  </si>
  <si>
    <t>Генеральный директор</t>
  </si>
  <si>
    <t>АО «Санаторий «Малые Соли»</t>
  </si>
  <si>
    <t>____________Фризен А.В.</t>
  </si>
  <si>
    <t>Наименование</t>
  </si>
  <si>
    <t>Стоимость</t>
  </si>
  <si>
    <t>Продолжительность</t>
  </si>
  <si>
    <t>руб.</t>
  </si>
  <si>
    <t>минут</t>
  </si>
  <si>
    <t>Финская сауна: бассейн с каскадом, гейзером и противотоком; чаепитие</t>
  </si>
  <si>
    <t>ТЕРМО АКВА СПА</t>
  </si>
  <si>
    <t>Солярий</t>
  </si>
  <si>
    <t>в руб., в т.ч. НДС 18%</t>
  </si>
  <si>
    <t>с 01.01.2018</t>
  </si>
  <si>
    <t>Инфракрасная сауна</t>
  </si>
  <si>
    <t>AROMA SAUNA Healt</t>
  </si>
  <si>
    <t>АКВА СПА</t>
  </si>
  <si>
    <t>Гидротерапия с применением гидромассажа (до 4 человек)</t>
  </si>
  <si>
    <t>Тариф на услуги оздоровительного центра</t>
  </si>
  <si>
    <t>Гидробальнеотерапия: аромованна</t>
  </si>
  <si>
    <t>Талассотерапия и фанготерапия</t>
  </si>
  <si>
    <t>SPA CAPSUL Cjllagen O2 &amp; AQUARELAX</t>
  </si>
  <si>
    <t>ТАЛАССО СПА</t>
  </si>
  <si>
    <t>АЛТАЙ СПА</t>
  </si>
  <si>
    <t>Мини-фито-кедровая сауна "Кедровое тепло"</t>
  </si>
  <si>
    <t>Мини-фито-кедровая сауна "Кедровое очищение"</t>
  </si>
  <si>
    <t>Мини-фито-кедровая сауна "Кедровое прикосновение"</t>
  </si>
  <si>
    <t>Мини-фито-кедровая сауна "Очарование Алтая"</t>
  </si>
  <si>
    <t>МАССАЖ</t>
  </si>
  <si>
    <t>Классический массаж тела</t>
  </si>
  <si>
    <t>общий (экспресс)</t>
  </si>
  <si>
    <t>общий</t>
  </si>
  <si>
    <t>общий антистрессовый</t>
  </si>
  <si>
    <t>воротниковая зона и верхние конечности</t>
  </si>
  <si>
    <t>спина, пояснично-крестцовая область и ягодицы</t>
  </si>
  <si>
    <t>живот</t>
  </si>
  <si>
    <t>спина и нижние конечности</t>
  </si>
  <si>
    <t>Детский массаж тела</t>
  </si>
  <si>
    <t>общий от 5 до 10 лет</t>
  </si>
  <si>
    <t>общий от 10 до 14 лет</t>
  </si>
  <si>
    <t>спины от 5 до 10 лет</t>
  </si>
  <si>
    <t>спины от 10 до 14 лет</t>
  </si>
  <si>
    <t>Массаж тела антицеллюлитный</t>
  </si>
  <si>
    <t>спина</t>
  </si>
  <si>
    <t>ягодично-бедренная зона и галифе</t>
  </si>
  <si>
    <t>Массаж тела спортивный</t>
  </si>
  <si>
    <t>спина и ягодично-бедренная зона</t>
  </si>
  <si>
    <t>обертывание детоксикация + AQUARELAX</t>
  </si>
  <si>
    <t>обертывание морской солевой пилинг + AQUARELAX</t>
  </si>
  <si>
    <t>обертывание минерализация и антистресс + AQUARELAX</t>
  </si>
  <si>
    <t>обертывание морская грязь + MEDY JET</t>
  </si>
  <si>
    <t>обертывание морская грязь - локальная апликация  + AQUARELAX</t>
  </si>
  <si>
    <t>обертывание пелоид геранды  + AQUARELAX</t>
  </si>
  <si>
    <t>обертывание пелоид геранды - локальная апликация  + AQUARELAX</t>
  </si>
  <si>
    <t>60-90</t>
  </si>
  <si>
    <t>обертывание детоксикация и релаксация + AQUARELAX</t>
  </si>
  <si>
    <t>обертывание детоксикация и минерализация + AQUARELAX</t>
  </si>
  <si>
    <t>Аавтоматическая ОКСИ-гидротерапия + AQUARELAX</t>
  </si>
  <si>
    <t>Программа "Тропический загар"</t>
  </si>
  <si>
    <t>Программы ухода за лицом</t>
  </si>
  <si>
    <t>Программа «Глубокое очищение», Christina Сomodex</t>
  </si>
  <si>
    <t>Программа «Глубокое очищение», Christina Comodex с ультразвуковой чисткой</t>
  </si>
  <si>
    <t>Программа «Уход за чувствительной кожей», Christina Biophyto</t>
  </si>
  <si>
    <t>Программа «Уход за чувствительной кожей», Сhristina Biophyto с микротоковой терапией</t>
  </si>
  <si>
    <t>Программа «Питание и увлажнение», Christina Wish</t>
  </si>
  <si>
    <t>Программа «Питание и влажнение», Christina Wish c ультрафонофорезом</t>
  </si>
  <si>
    <t>Программа «Питание и увлажнение» Christina Wish с микротоковой терапией</t>
  </si>
  <si>
    <t>Массаж лица, шеи и декольте на массажном креме Christina Biophyto</t>
  </si>
  <si>
    <t>Массаж лица, шеи и декольте на масле Stella Marina</t>
  </si>
  <si>
    <t>Альгинатная маска увлажняющая (хитозан) SPA-Альганика</t>
  </si>
  <si>
    <t>Альгинатная маска против мимических морщин SPA-Альганика</t>
  </si>
  <si>
    <t>Альгинатная маска релаксирующая (какао – бобы) SPA-Альганика</t>
  </si>
  <si>
    <t>Ультразвуковая чистка лица</t>
  </si>
  <si>
    <t>Микротоковая терапия</t>
  </si>
  <si>
    <t>Ультрафонофорез лица</t>
  </si>
  <si>
    <t>Программа «Пилинг + Репаративная маска» от New Peel</t>
  </si>
  <si>
    <t>Внесезонный пилинг PRX – T33</t>
  </si>
  <si>
    <t>70 мин</t>
  </si>
  <si>
    <t>80 мин</t>
  </si>
  <si>
    <t>95 мин</t>
  </si>
  <si>
    <t>30 мин</t>
  </si>
  <si>
    <t>20 мин</t>
  </si>
  <si>
    <t>15 мин</t>
  </si>
  <si>
    <t>40 мин</t>
  </si>
  <si>
    <t>Прочие</t>
  </si>
  <si>
    <t>Миостимуляция (аппарат Галатея)</t>
  </si>
  <si>
    <t xml:space="preserve">обертывание детоксикация </t>
  </si>
  <si>
    <t>обертывание морской солевой пилинг</t>
  </si>
  <si>
    <t xml:space="preserve">обертывание минерализация и антистресс </t>
  </si>
  <si>
    <t>обертывание морская грязь</t>
  </si>
  <si>
    <t xml:space="preserve">обертывание морская грязь - локальная апликация </t>
  </si>
  <si>
    <t>обертывание пелоид геранды</t>
  </si>
  <si>
    <t xml:space="preserve">обертывание пелоид геранды - локальная апликация </t>
  </si>
  <si>
    <t>пилинг</t>
  </si>
  <si>
    <t>Стоимость без НДС</t>
  </si>
  <si>
    <t>НДС 18%</t>
  </si>
  <si>
    <t>Рентабельность 10%</t>
  </si>
  <si>
    <t>Зарплата с ЕСН</t>
  </si>
  <si>
    <t>Материалы</t>
  </si>
  <si>
    <t>Общехозяйственные</t>
  </si>
  <si>
    <t>Общепроизводственные</t>
  </si>
  <si>
    <t>КАЛЬКУЛЯЦИЯ на услуги оздоровительного центра</t>
  </si>
  <si>
    <t>ТАЛАССО СПА -ТАЛАССОТЕРАПИЯ И ФАНГОТЕРАПИЯ</t>
  </si>
  <si>
    <t>МАССАЖ МЕДИЦИНСКИЙ</t>
  </si>
  <si>
    <t>Классический МЕДИЦИНСКИЙ массаж тела</t>
  </si>
  <si>
    <t>Детский МЕДИЦИНСКИЙ  массаж тела</t>
  </si>
  <si>
    <t>Массаж МЕДИЦИНСКИЙ спортивный</t>
  </si>
  <si>
    <t>Тариф на косметологические услуги</t>
  </si>
  <si>
    <t>ОДНА ЗОНА: ЛИЦО/ШЕЯ+ДЕКОЛЬТЕ/СПИНА/РУКИ/БЁДРА/ГОЛЕНИ+СТУПНИ/ЖИВОТ</t>
  </si>
  <si>
    <t>СВЫШЕ 2-Х ЗОН</t>
  </si>
  <si>
    <t>STRONGFIRM (Упругость, лифтинг - тело, лицо) 10 мл. / VELUDERM</t>
  </si>
  <si>
    <t>FACELIFT SYSTEM 20 Bio-Revitalisator 5 мл/ VELUDERM</t>
  </si>
  <si>
    <t>Гиалуроновая к-та 1% (Hydraderm Hyaluronicacid 1 %) 2 мл. / VELUDERM</t>
  </si>
  <si>
    <t>Anti acne complex для лица противовоспалительный (6 мл, флакон)/ EVOLUTION</t>
  </si>
  <si>
    <t>Гель гиалуроновой кислоты 0,5% для кожи вокруг глаз и губ (1 мл шприц) BioHA / EVOLUTION</t>
  </si>
  <si>
    <t>Гель гиалуроновой кислоты 2,0% для кожи лица (6 мл флакон) BioHA / EVOLUTION</t>
  </si>
  <si>
    <t>Мезораствор Amino balans для придания упруг, эласт. и тонуса коже лица (6 мл, ф)/ EVOLUTION</t>
  </si>
  <si>
    <t>Коктейль KOSMO-ACNELINE (конц-т с гликол.к-той и комплексом "анти-акне") 6 мл</t>
  </si>
  <si>
    <t>Коктейль KOSMO-DMAE 1% (конц-т антивозрастной) 6 мл</t>
  </si>
  <si>
    <t xml:space="preserve"> Прокаин 2% (Биоактиватор) 6 мл</t>
  </si>
  <si>
    <t>Коктейль KOSMO-C 20% (конц-т с витамином С) 6 мл</t>
  </si>
  <si>
    <t>Гель на основе гиалуроновой кислоты 3,0% для кожи лица (6 мл флакон) /DeL`Art</t>
  </si>
  <si>
    <t xml:space="preserve"> Гель гиалуроновой кислоты 3,0% для шеи и декольте (6 мл флакон) BioHA  / EVOLUTION</t>
  </si>
  <si>
    <t>RENAISSANCE BR ( шприц 2 мл ) эффект ревитализации и освет. кожи</t>
  </si>
  <si>
    <t>RENAISSANCE DNA PDRN System 1 ( шприц 1 мл ) для глаз (убирает отечность, круги)</t>
  </si>
  <si>
    <t xml:space="preserve">Genyal Genyalift (Швейцария, Yal Art Aesthetics) </t>
  </si>
  <si>
    <t>Meso Sculpt C71 (США/Корея, ABGLAB/BNC)</t>
  </si>
  <si>
    <t xml:space="preserve">Style Eyes (Мезококтейль для периорбитальной области), ампулы 5,0 мл </t>
  </si>
  <si>
    <t>PRINCESS /RICH</t>
  </si>
  <si>
    <t xml:space="preserve">PRINCESS /VOLUME </t>
  </si>
  <si>
    <t>Genyal Volumae (Швейцария, Yal Art Aesthetics)</t>
  </si>
  <si>
    <t>Genyal Polivalent (Швейцария, Yal Art Aesthetics</t>
  </si>
  <si>
    <t>RENAISSANCE Derm 23%( шприц 1 мл ) коррекция морщин сред. глубины</t>
  </si>
  <si>
    <t>RENAISSANCE Touch ( шприц 1 мл ) коррекция первых мрщин</t>
  </si>
  <si>
    <t>RENAISSANCE Ultra Deep ( шприц 1 мл ) коррекция носогубных складок и глуб. морщин</t>
  </si>
  <si>
    <t>Meso Genesis BP3 (США/Корея, ABGLAB/BNC) амп. 5,0 м</t>
  </si>
  <si>
    <t>Миноксидил 0,5 % (2 мл) К19 / Flavostim/КВАРЦ (Quartz Cosmetics)</t>
  </si>
  <si>
    <t xml:space="preserve">ЛЕЧЕБНЫЙ МАССАЖ ПРИ ЦЕЛЛЮЛИТЕ </t>
  </si>
  <si>
    <t>с 01.02.2018</t>
  </si>
  <si>
    <t>с 01.03.2018</t>
  </si>
  <si>
    <t>Очищение кожи лица и шеи (А14.01.005), удаление камедонов кожи (А14.01.009), удаление кожного сала (А14.01.011)</t>
  </si>
  <si>
    <t>Очищение кожи лица и шеи (А14.01.005), удаление камедонов кожи (А14.01.009), удаление кожного сала (А14.01.011) в сочетании с ультразвуковым пилингом (А22.01.001.002)</t>
  </si>
  <si>
    <t>Фитотерапия (А20.01.005)</t>
  </si>
  <si>
    <t>Фитотерапия (А20.01.005)в сочетании с микротоковым воздействием при заболеваниях кожи подкожной клетчатки (А17.01.010)</t>
  </si>
  <si>
    <t>Поддерживающая терапия для замедления дегенеративных процессов  для кожи пациенток 45+ лет в сочетании с ультрафонофорезом (А22.01.001.001)</t>
  </si>
  <si>
    <t>Поддерживающая терапия для замедления дегенеративных процессов  для кожи пациенток 45+ лет в сочетании с микротоковым воздействием (А17.01.010)</t>
  </si>
  <si>
    <t>Массаж лица, шеи и декольте в сочетании с термопластической маской (А21.01.002 + А21.01.003)</t>
  </si>
  <si>
    <t>Ультразвуковой пилинг (А22.001.002)</t>
  </si>
  <si>
    <t>Микротоковое воздействие при заболеваниях кожи и подкожной клетчатки (А 17.01.010)</t>
  </si>
  <si>
    <t>Ультрафонофорез лекарственный кожи (А22.001.001)</t>
  </si>
  <si>
    <t>Дерматологический пилинг (А 16.01.024) в сочетании с репаративной маской для лица</t>
  </si>
  <si>
    <t>Медицинские Программы ухода за лицом</t>
  </si>
  <si>
    <t>ПОДКОЖНОЕ ВВЕДЕНИЕ ГАЗОВОЙ ОЗОНОКИСЛОРОДНОЙ СМЕСИ (А20.30.024.004)</t>
  </si>
  <si>
    <t>ВНУТРИКОЖНОЕ И ПОДКОЖНОЕ ВВЕДЕНИЕ ЛЕКАРСТВЕННЫХ ПРЕПАРАТОВ (А 11.01.003 / А 11.01.003) НА ТЕЛЕ</t>
  </si>
  <si>
    <t>Лечение сухости и профилактика фото- и хроностарения: коктейль KOSMO-HYAL (конц-т суперувл.с гиалуроновой к-той 1%) 6 мл</t>
  </si>
  <si>
    <t>Лечение ожирения и локальной липодистрофии: коктейль KOSMOLITIC III -IV (конц-т с ацеролой и дезоксихолатом натрия) 8 мл</t>
  </si>
  <si>
    <t>Лечение купероза: концентрат KOSMO-ANTICUPEROSE 6 мл</t>
  </si>
  <si>
    <t>Лечение купероза: концентрат KOSMO-TONUS (с рутином и мелилото) 6 мл</t>
  </si>
  <si>
    <t>Местная анестезия: прокаин 2%  6 мл</t>
  </si>
  <si>
    <t>Лечение ожирения и липодистрофии: AMPELOSLIM (похудение, целлюлит, гидродренаж) 10 мл/ VELUDERM</t>
  </si>
  <si>
    <t>Лечение ожирения и липодистрофии: LIPOCUT (Локальные жировые отложения) 10 мл. / VELUDERM</t>
  </si>
  <si>
    <t>Лечение атоничной кожи: STRONGFIRM 10 мл. / VELUDERM</t>
  </si>
  <si>
    <t>Лимфодренаж: Азиатская Центелла, Артишок экстракт, Плющ, Рутин (Natural Reducing Extract) 5 мл. / VELUDERM</t>
  </si>
  <si>
    <t>Лечение сухости и профилактика фото- и хроностарения: гиалуроновая к-та 2% (Hydraderm Hyaluronicacid 2 %) 5 мл. / VELUDERM</t>
  </si>
  <si>
    <t>Лечение ожирения и локальной липодистрофии: фосфатидилхолин 5%, дезоксихолат 2% (Remolding Solution) 5 мл. / VELUDERM/Q-LAB</t>
  </si>
  <si>
    <t>Воздействие на медиаторные системы: мезококтейль с DMAE 3 мл (Kosmoteros)</t>
  </si>
  <si>
    <t>Лечение ожирение и отёчных форм целлюлита + лимфодренаж: Концентрат с артишоком 6 мл (Кosmoteros)</t>
  </si>
  <si>
    <t>Лечение ожирения: Концентрат с L-карнитином 6 мл</t>
  </si>
  <si>
    <t>Профилактика и лечение атоничной кожи: органический кремний 1% (Reconstructing Solution Organic Silanol1%) 5 мл. / VELUDERM</t>
  </si>
  <si>
    <t>ВНУТРИКОЖНОЕ И ПОДКОЖНОЕ ВВЕДЕНИЕ ЛЕКАРСТВЕННЫХ ПРЕПАРАТОВ (А 11.01.003 / А 11.01.003) НА ЛИЦЕ</t>
  </si>
  <si>
    <t>Лечеине купероза: Концентрат KOSMO-ANTICUPEROSE 6 мл</t>
  </si>
  <si>
    <t>Профилактика и лечение атоничной кожи: органический кремний 0,5% (Reconstructing Solution Organic Silanol 0,5 %) 5 мл. / VELUDERM</t>
  </si>
  <si>
    <t>Стимуляция коллагенеза в кожи и повышение местного иммунитета: витамин С Аскорбиновая к-та 20% (Antirides Solution Ascorbic ACID 20 %) 2 мл. / VELUDERM</t>
  </si>
  <si>
    <t>ВНУТРИКОЖНАЯ КОНТУРНАЯ ПЛАСТИКА (А 16.01.026)</t>
  </si>
  <si>
    <t>ВНУТРИКОЖНОЕ И ПОДКОЖНОЕ ВВЕДЕНИЕ ЛЕКАРСТВЕННЫХ ПРЕПАРАТОВ (А 11.01.003 / А 11.01.003) НА ГОЛОВЕ  - ЛЕЧЕНИЕ АЛОПЕЦИИ</t>
  </si>
  <si>
    <t>БАЛЬНЕОТЕРАПИЯ</t>
  </si>
  <si>
    <t>Ванна  " МОРСКАЯ СОЛЬ" С РУЧНЫМ ГИДРОМАССАЖЕМ</t>
  </si>
  <si>
    <t>Ванна "КРЕМ ВОДОРОСЛИ" С РУЧНЫМ ГИДРОМАССАЖЕМ</t>
  </si>
  <si>
    <t>АРОМАТЕРАПИЯ</t>
  </si>
  <si>
    <t>Кедровая бочка "CEDR HEAITH"</t>
  </si>
  <si>
    <t>УФО обще А22.01.006.006</t>
  </si>
  <si>
    <t>ККТ-плавание в волнах водно-воздушной смеси А20.30.023</t>
  </si>
  <si>
    <t>Поддерживающая терапия для замедления дегенеративных процессов  для кожи пациенток 45+ лет  (А22.01.001.001)</t>
  </si>
  <si>
    <t>Ванна лечебная с ВОДОРОСЛЯМИ С РУЧНЫМ ГИДРОМАССАЖЕМ А20.30.001 А20.30.010 (2)</t>
  </si>
  <si>
    <t>Ванна лечебная с МОРСКОЙ СОЛЬЮ С РУЧНЫМ ГИДРОМАССАЖЕМ А20.30.001 А20.30.010 (3)</t>
  </si>
  <si>
    <t>Теплотерапия "Инфрадок" А22.30.001.001 (1)</t>
  </si>
  <si>
    <t>ГРЯЗЕВЫЕ ОБЕРТЫВАНИЯ 2   A20.30.016</t>
  </si>
  <si>
    <t>ГРЯЗЕВЫЕ ОБЕРТЫВАНИЯ 1   A20.30.016</t>
  </si>
  <si>
    <t>МИНЕРАЛЬНОЕ ОБЕРТЫВАНИЕ    A20.24.001 (1)</t>
  </si>
  <si>
    <t>МИНЕРАЛЬНОЕ ОБЕРТЫВАНИЕ     A20.24.001 (2)</t>
  </si>
  <si>
    <t>МИНЕРАЛЬНОЕ ОБЕРТЫВАНИЕ     A20.24.001 (3)</t>
  </si>
  <si>
    <t xml:space="preserve">SPA CAPSUL Cjllagen O2 &amp; AQUARELAX       </t>
  </si>
  <si>
    <r>
      <t xml:space="preserve">МНОГОФУНКЦИОНАЛЬНАЯ ЭЛЕКТРОСТИМУЛЯЦИЯ МЫШЦ  </t>
    </r>
    <r>
      <rPr>
        <b/>
        <sz val="11"/>
        <rFont val="Times New Roman"/>
        <family val="1"/>
      </rPr>
      <t>А17.02.001</t>
    </r>
  </si>
  <si>
    <t>ФИТОТЕРАПИЯ 1 А20.30.025 А20.30.23  (1)</t>
  </si>
  <si>
    <t>ФИТОТЕРАПИЯ 2 А20.30.025 А20.30.23  (2)</t>
  </si>
  <si>
    <t>ФИТОТЕРАПИЯ 3 А20.30.025 А20.30.23  (3)</t>
  </si>
  <si>
    <t>ФИТОТЕРАПИЯ 4 А20.30.025 А20.30.23  (4)</t>
  </si>
  <si>
    <t>Безинъекционное ремоделировние кожи: PRX- T33 терапия (дерматологический пилинг (А 16.01.024)</t>
  </si>
  <si>
    <t>Термопластическая альгинатная маска для увлажнения сухой кожи А14.01.012</t>
  </si>
  <si>
    <t>Термопластическая маска для коррекции гиперкинетических морщин А14.01.012</t>
  </si>
  <si>
    <t>Термопластическая  маска для восстановления гидролипидной мантии кожи А14.01.012</t>
  </si>
  <si>
    <t>Кинезетейпирование лица (А15.02.001)</t>
  </si>
  <si>
    <t>в руб., без НДС</t>
  </si>
  <si>
    <t>Заместитель генерального директора                                                                                                                                          по финансам - главный бухгалтер</t>
  </si>
  <si>
    <t>О.Ю. Ефремова</t>
  </si>
  <si>
    <t>с 25.06.2018</t>
  </si>
  <si>
    <t>СПА-капсула "Фламинго"</t>
  </si>
  <si>
    <t>Душ лечебный на аппарате "Фламинго" А20.30.011</t>
  </si>
  <si>
    <t>ФИТОТЕРАПИЯ 5 А20.30.23  (5)</t>
  </si>
  <si>
    <t>воротниковая зона и верхние конечности А21.01.003.001  (1) А21.01.004 (1)</t>
  </si>
  <si>
    <t>живот A21.30.001</t>
  </si>
  <si>
    <t>массаж спины по показаниям А21.03.002</t>
  </si>
  <si>
    <t>спина и нижние конечности A21.01.009 (1)</t>
  </si>
  <si>
    <t>общий от 5 до 10 лет А21.30.004 (1)</t>
  </si>
  <si>
    <t>общий от 10 до 14 лет А21.30.004 (2)</t>
  </si>
  <si>
    <t>спины от 5 до 10 лет А21.30.004 (3)</t>
  </si>
  <si>
    <t>спины от 10 до 14 лет А21.30.004 (4)</t>
  </si>
  <si>
    <t>общий А21.01.001 (3)</t>
  </si>
  <si>
    <t>спинаА21.01.001 (3)</t>
  </si>
  <si>
    <t>ягодично-бедренная зона и галифе A21.01.009.002</t>
  </si>
  <si>
    <t>воротниковая зона и верхние конечности A21.01.003.001 (2)</t>
  </si>
  <si>
    <t>общий (экспресс) А21.01.001 (3)</t>
  </si>
  <si>
    <t>общий А21.01.001 (4)</t>
  </si>
  <si>
    <t>воротниковая зона и верхние конечности А21.01.003.001 (3)  А21.01.004 (2)</t>
  </si>
  <si>
    <t>спина и ягодично-бедренная зона A21.03.002.001 (2)</t>
  </si>
  <si>
    <t>спина и нижние конечности A21.01.009 (2)</t>
  </si>
  <si>
    <t>AQUARELAX</t>
  </si>
  <si>
    <t>БЕСКОНТАКТНЫЙ ГИДРОМАССАЖ  A20.24.001</t>
  </si>
  <si>
    <t>с 01.03.2019</t>
  </si>
  <si>
    <t>ЛЕЧЕБНОЕ ПЛАВАНИЕ В БАССЕЙНЕ А19.30.008</t>
  </si>
  <si>
    <t xml:space="preserve">      ОКСИГЕНОТЕРАПИЯ    А20.30.022   А20.30.023  А20.30.019   А20.30.021</t>
  </si>
  <si>
    <t>МИНЕРАЛЬНОЕ ОБЕРТЫВАНИЕ И ОКСИГЕНОТЕРАПИЯ  И БЕСКОНТАКТНЫЙ ГИДРОМАССАЖ 1 A20.24.001</t>
  </si>
  <si>
    <t>МИНЕРАЛЬНОЕ ОБЕРТЫВАНИЕ И ОКСИГЕНОТЕРАПИЯ  И БЕСКОНТАКТНЫЙ ГИДРОМАССАЖ 3 A20.24.001</t>
  </si>
  <si>
    <t>ГРЯЗЕВОЕ ОБЕРТЫВЕНИЕ И ОКСИГЕНОТЕРАПИЯ  И БЕСКОНТАКТНЫЙ ГИДРОМАССАЖ 1 A20.30.016</t>
  </si>
  <si>
    <t>МИНЕРАЛЬНОЕ ОБЕРТЫВАНИЕ И ОКСИГЕНОТЕРАПИЯ  И БЕСКОНТАКТНЫЙ ГИДРОМАССАЖ 2 A20.24.001</t>
  </si>
  <si>
    <t>ГРЯЗЕВОЕ ОБЕРТЫВЕНИЕ И ОКСИГЕНОТЕРАПИЯ  И БЕСКОНТАКТНЫЙ ГИДРОМАССАЖ 2 A20.30.016</t>
  </si>
  <si>
    <t>АВТОМАТИЧЕСКАЯ ОКСИГЕНОТЕРАПИЯ И БЕСКОНТАКТНЫЙ ГИДРОМАССАЖ</t>
  </si>
  <si>
    <t xml:space="preserve">ГИДРОМАССАЖНАЯ ВАННА </t>
  </si>
  <si>
    <r>
      <t xml:space="preserve">        </t>
    </r>
    <r>
      <rPr>
        <sz val="11"/>
        <color indexed="8"/>
        <rFont val="Times New Roman"/>
        <family val="1"/>
      </rPr>
      <t xml:space="preserve">  В</t>
    </r>
    <r>
      <rPr>
        <b/>
        <sz val="11"/>
        <color indexed="8"/>
        <rFont val="Times New Roman"/>
        <family val="1"/>
      </rPr>
      <t>анна с гидромассажем.</t>
    </r>
  </si>
  <si>
    <t>Программа "Кедровое тепло"</t>
  </si>
  <si>
    <t>Программа "Кедровое очищение"</t>
  </si>
  <si>
    <t>Программа "Кедровое прикосновение"</t>
  </si>
  <si>
    <t>Программа "Очарование Алтая"</t>
  </si>
  <si>
    <t>Кедровая бочка</t>
  </si>
  <si>
    <t>АРОМАФИТОТЕРАПИЯ  А20.30.025.-23-019 (5)</t>
  </si>
  <si>
    <t>общий классический А21.01.001 (2)</t>
  </si>
  <si>
    <t>спина, пояснично-крестцовая область  A21.03.002.001 (1)</t>
  </si>
  <si>
    <t>нижние конечности A21.01.009 (1)</t>
  </si>
  <si>
    <t>МНОГОФУНКЦИОНАЛЬНАЯ ЭЛЕКТРОСТИМУЛЯЦИЯ МЫШЦ  А17.02.001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</si>
</sst>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0.0"/>
    <numFmt numFmtId="179" formatCode="_-* #,##0.0_р_._-;\-* #,##0.0_р_._-;_-* &quot;-&quot;_р_._-;_-@_-"/>
    <numFmt numFmtId="180" formatCode="_-* #,##0.00_р_._-;\-* #,##0.00_р_._-;_-* &quot;-&quot;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9"/>
      <name val="Arial Narrow"/>
      <family val="2"/>
    </font>
    <font>
      <b/>
      <i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u val="single"/>
      <sz val="20"/>
      <name val="Arial Cyr"/>
      <family val="0"/>
    </font>
    <font>
      <b/>
      <i/>
      <sz val="20"/>
      <name val="Arial Cyr"/>
      <family val="0"/>
    </font>
    <font>
      <sz val="16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 style="hair"/>
      <bottom style="hair">
        <color rgb="FF000000"/>
      </bottom>
    </border>
    <border>
      <left style="hair"/>
      <right style="hair"/>
      <top style="hair"/>
      <bottom style="hair">
        <color rgb="FF000000"/>
      </bottom>
    </border>
    <border>
      <left style="hair"/>
      <right style="medium"/>
      <top style="hair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medium"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hair"/>
      <top style="hair"/>
      <bottom style="hair"/>
    </border>
    <border>
      <left style="hair"/>
      <right style="medium">
        <color rgb="FF000000"/>
      </right>
      <top style="hair"/>
      <bottom style="hair"/>
    </border>
    <border>
      <left style="medium">
        <color rgb="FF000000"/>
      </left>
      <right style="hair"/>
      <top style="hair"/>
      <bottom style="medium">
        <color rgb="FF000000"/>
      </bottom>
    </border>
    <border>
      <left style="hair"/>
      <right style="hair"/>
      <top style="hair"/>
      <bottom style="medium">
        <color rgb="FF000000"/>
      </bottom>
    </border>
    <border>
      <left style="hair"/>
      <right style="medium">
        <color rgb="FF000000"/>
      </right>
      <top style="hair"/>
      <bottom style="medium">
        <color rgb="FF000000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9" fontId="9" fillId="0" borderId="12" xfId="6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69" fontId="9" fillId="0" borderId="11" xfId="6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0" fillId="0" borderId="16" xfId="60" applyNumberFormat="1" applyFont="1" applyFill="1" applyBorder="1" applyAlignment="1">
      <alignment horizontal="center" vertical="center"/>
    </xf>
    <xf numFmtId="1" fontId="10" fillId="0" borderId="15" xfId="6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indent="3"/>
    </xf>
    <xf numFmtId="0" fontId="10" fillId="0" borderId="17" xfId="0" applyFont="1" applyFill="1" applyBorder="1" applyAlignment="1">
      <alignment horizontal="left" vertical="center" wrapText="1" indent="3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9" fillId="0" borderId="12" xfId="60" applyNumberFormat="1" applyFont="1" applyFill="1" applyBorder="1" applyAlignment="1">
      <alignment horizontal="center" vertical="center"/>
    </xf>
    <xf numFmtId="4" fontId="9" fillId="0" borderId="11" xfId="6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18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4" fontId="10" fillId="0" borderId="13" xfId="60" applyNumberFormat="1" applyFont="1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1" fontId="0" fillId="0" borderId="16" xfId="0" applyNumberFormat="1" applyBorder="1" applyAlignment="1">
      <alignment/>
    </xf>
    <xf numFmtId="4" fontId="10" fillId="0" borderId="17" xfId="6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10" fillId="0" borderId="19" xfId="60" applyNumberFormat="1" applyFont="1" applyFill="1" applyBorder="1" applyAlignment="1">
      <alignment horizontal="center" vertical="center"/>
    </xf>
    <xf numFmtId="4" fontId="9" fillId="0" borderId="20" xfId="6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0" fontId="0" fillId="0" borderId="11" xfId="0" applyNumberFormat="1" applyBorder="1" applyAlignment="1">
      <alignment/>
    </xf>
    <xf numFmtId="171" fontId="0" fillId="0" borderId="15" xfId="0" applyNumberFormat="1" applyBorder="1" applyAlignment="1">
      <alignment/>
    </xf>
    <xf numFmtId="180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wrapText="1"/>
    </xf>
    <xf numFmtId="169" fontId="13" fillId="0" borderId="12" xfId="60" applyNumberFormat="1" applyFont="1" applyFill="1" applyBorder="1" applyAlignment="1">
      <alignment horizontal="center" vertical="center"/>
    </xf>
    <xf numFmtId="1" fontId="12" fillId="0" borderId="16" xfId="6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169" fontId="13" fillId="0" borderId="11" xfId="60" applyNumberFormat="1" applyFont="1" applyFill="1" applyBorder="1" applyAlignment="1">
      <alignment horizontal="center" vertical="center"/>
    </xf>
    <xf numFmtId="1" fontId="12" fillId="0" borderId="15" xfId="60" applyNumberFormat="1" applyFont="1" applyFill="1" applyBorder="1" applyAlignment="1">
      <alignment horizontal="center" vertical="center"/>
    </xf>
    <xf numFmtId="3" fontId="0" fillId="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2" xfId="0" applyFont="1" applyFill="1" applyBorder="1" applyAlignment="1">
      <alignment horizontal="left" vertical="center" wrapText="1"/>
    </xf>
    <xf numFmtId="169" fontId="10" fillId="9" borderId="23" xfId="60" applyNumberFormat="1" applyFont="1" applyFill="1" applyBorder="1" applyAlignment="1">
      <alignment horizontal="center" vertical="center"/>
    </xf>
    <xf numFmtId="1" fontId="10" fillId="0" borderId="24" xfId="6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68" fillId="0" borderId="0" xfId="0" applyFont="1" applyAlignment="1">
      <alignment/>
    </xf>
    <xf numFmtId="3" fontId="68" fillId="9" borderId="0" xfId="0" applyNumberFormat="1" applyFont="1" applyFill="1" applyAlignment="1">
      <alignment horizontal="center" vertical="center"/>
    </xf>
    <xf numFmtId="1" fontId="68" fillId="0" borderId="0" xfId="0" applyNumberFormat="1" applyFont="1" applyAlignment="1">
      <alignment horizontal="center"/>
    </xf>
    <xf numFmtId="3" fontId="12" fillId="9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169" fontId="12" fillId="9" borderId="25" xfId="60" applyNumberFormat="1" applyFont="1" applyFill="1" applyBorder="1" applyAlignment="1">
      <alignment horizontal="center" vertical="center"/>
    </xf>
    <xf numFmtId="1" fontId="12" fillId="0" borderId="25" xfId="6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wrapText="1" indent="3"/>
    </xf>
    <xf numFmtId="0" fontId="12" fillId="33" borderId="25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3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6" xfId="0" applyFont="1" applyBorder="1" applyAlignment="1">
      <alignment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vertical="center" wrapText="1"/>
    </xf>
    <xf numFmtId="0" fontId="70" fillId="0" borderId="34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3" fontId="23" fillId="0" borderId="11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35" xfId="0" applyFont="1" applyBorder="1" applyAlignment="1">
      <alignment/>
    </xf>
    <xf numFmtId="0" fontId="71" fillId="0" borderId="36" xfId="0" applyFont="1" applyBorder="1" applyAlignment="1">
      <alignment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6" xfId="0" applyFont="1" applyBorder="1" applyAlignment="1">
      <alignment vertical="top" wrapText="1"/>
    </xf>
    <xf numFmtId="0" fontId="71" fillId="0" borderId="38" xfId="0" applyFont="1" applyBorder="1" applyAlignment="1">
      <alignment/>
    </xf>
    <xf numFmtId="0" fontId="71" fillId="0" borderId="39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7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3" fillId="0" borderId="4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3"/>
    </xf>
    <xf numFmtId="0" fontId="16" fillId="0" borderId="4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3" fontId="7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7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1" fontId="16" fillId="0" borderId="14" xfId="0" applyNumberFormat="1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0" fontId="16" fillId="6" borderId="41" xfId="0" applyFont="1" applyFill="1" applyBorder="1" applyAlignment="1">
      <alignment horizontal="left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6" fillId="6" borderId="44" xfId="0" applyFont="1" applyFill="1" applyBorder="1" applyAlignment="1">
      <alignment horizontal="left" vertical="center" wrapText="1"/>
    </xf>
    <xf numFmtId="169" fontId="16" fillId="0" borderId="12" xfId="60" applyNumberFormat="1" applyFont="1" applyFill="1" applyBorder="1" applyAlignment="1">
      <alignment horizontal="left" vertical="center"/>
    </xf>
    <xf numFmtId="1" fontId="3" fillId="0" borderId="16" xfId="6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6" fillId="6" borderId="41" xfId="0" applyFont="1" applyFill="1" applyBorder="1" applyAlignment="1">
      <alignment horizontal="left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6" fillId="6" borderId="44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1" fontId="3" fillId="0" borderId="44" xfId="6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169" fontId="16" fillId="0" borderId="11" xfId="60" applyNumberFormat="1" applyFont="1" applyFill="1" applyBorder="1" applyAlignment="1">
      <alignment horizontal="left" vertical="center"/>
    </xf>
    <xf numFmtId="1" fontId="3" fillId="0" borderId="15" xfId="6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="85" zoomScaleNormal="85" zoomScalePageLayoutView="0" workbookViewId="0" topLeftCell="B1">
      <selection activeCell="G24" sqref="G24"/>
    </sheetView>
  </sheetViews>
  <sheetFormatPr defaultColWidth="8.8515625" defaultRowHeight="15"/>
  <cols>
    <col min="1" max="1" width="77.421875" style="0" hidden="1" customWidth="1"/>
    <col min="2" max="2" width="106.7109375" style="0" customWidth="1"/>
    <col min="3" max="3" width="13.421875" style="1" customWidth="1"/>
    <col min="4" max="4" width="17.421875" style="8" customWidth="1"/>
  </cols>
  <sheetData>
    <row r="1" spans="1:4" ht="15.75">
      <c r="A1" s="169"/>
      <c r="B1" s="169"/>
      <c r="C1" s="170"/>
      <c r="D1" s="171" t="s">
        <v>0</v>
      </c>
    </row>
    <row r="2" spans="1:4" ht="15.75">
      <c r="A2" s="169"/>
      <c r="B2" s="169"/>
      <c r="C2" s="170"/>
      <c r="D2" s="171" t="s">
        <v>1</v>
      </c>
    </row>
    <row r="3" spans="1:4" ht="15.75">
      <c r="A3" s="169"/>
      <c r="B3" s="169"/>
      <c r="C3" s="170"/>
      <c r="D3" s="171" t="s">
        <v>2</v>
      </c>
    </row>
    <row r="4" spans="1:4" ht="15.75">
      <c r="A4" s="169"/>
      <c r="B4" s="169"/>
      <c r="C4" s="170"/>
      <c r="D4" s="171" t="s">
        <v>3</v>
      </c>
    </row>
    <row r="5" spans="1:4" ht="15.75">
      <c r="A5" s="169"/>
      <c r="B5" s="169"/>
      <c r="C5" s="170"/>
      <c r="D5" s="172"/>
    </row>
    <row r="6" spans="1:4" ht="15.75">
      <c r="A6" s="173" t="s">
        <v>18</v>
      </c>
      <c r="B6" s="173"/>
      <c r="C6" s="173"/>
      <c r="D6" s="173"/>
    </row>
    <row r="7" spans="1:4" ht="15.75">
      <c r="A7" s="174"/>
      <c r="B7" s="174"/>
      <c r="C7" s="174"/>
      <c r="D7" s="174"/>
    </row>
    <row r="8" spans="1:4" ht="15.75">
      <c r="A8" s="173" t="s">
        <v>228</v>
      </c>
      <c r="B8" s="173"/>
      <c r="C8" s="173"/>
      <c r="D8" s="173"/>
    </row>
    <row r="9" spans="1:4" ht="16.5" thickBot="1">
      <c r="A9" s="169"/>
      <c r="B9" s="169"/>
      <c r="C9" s="170"/>
      <c r="D9" s="172"/>
    </row>
    <row r="10" spans="1:4" ht="15.75" customHeight="1">
      <c r="A10" s="175" t="s">
        <v>4</v>
      </c>
      <c r="B10" s="176" t="s">
        <v>4</v>
      </c>
      <c r="C10" s="177" t="s">
        <v>5</v>
      </c>
      <c r="D10" s="178" t="s">
        <v>6</v>
      </c>
    </row>
    <row r="11" spans="1:4" ht="15">
      <c r="A11" s="179"/>
      <c r="B11" s="180"/>
      <c r="C11" s="181" t="s">
        <v>7</v>
      </c>
      <c r="D11" s="182" t="s">
        <v>8</v>
      </c>
    </row>
    <row r="12" spans="1:4" ht="12" customHeight="1">
      <c r="A12" s="183" t="s">
        <v>10</v>
      </c>
      <c r="B12" s="184"/>
      <c r="C12" s="184"/>
      <c r="D12" s="185"/>
    </row>
    <row r="13" spans="1:4" ht="12" customHeight="1">
      <c r="A13" s="128" t="s">
        <v>9</v>
      </c>
      <c r="B13" s="57" t="s">
        <v>181</v>
      </c>
      <c r="C13" s="186">
        <v>2500</v>
      </c>
      <c r="D13" s="187">
        <v>120</v>
      </c>
    </row>
    <row r="14" spans="1:4" ht="12" customHeight="1">
      <c r="A14" s="128" t="s">
        <v>11</v>
      </c>
      <c r="B14" s="57" t="s">
        <v>180</v>
      </c>
      <c r="C14" s="186">
        <v>20</v>
      </c>
      <c r="D14" s="187">
        <v>1</v>
      </c>
    </row>
    <row r="15" spans="1:4" ht="12" customHeight="1">
      <c r="A15" s="128" t="s">
        <v>14</v>
      </c>
      <c r="B15" s="57" t="s">
        <v>185</v>
      </c>
      <c r="C15" s="186">
        <v>300</v>
      </c>
      <c r="D15" s="187">
        <v>50</v>
      </c>
    </row>
    <row r="16" spans="1:4" ht="12" customHeight="1">
      <c r="A16" s="188" t="s">
        <v>15</v>
      </c>
      <c r="B16" s="189"/>
      <c r="C16" s="186"/>
      <c r="D16" s="187"/>
    </row>
    <row r="17" spans="1:4" ht="13.5" customHeight="1">
      <c r="A17" s="183" t="s">
        <v>16</v>
      </c>
      <c r="B17" s="184"/>
      <c r="C17" s="184"/>
      <c r="D17" s="185"/>
    </row>
    <row r="18" spans="1:4" ht="12" customHeight="1" hidden="1" thickBot="1">
      <c r="A18" s="129" t="s">
        <v>17</v>
      </c>
      <c r="B18" s="57" t="s">
        <v>229</v>
      </c>
      <c r="C18" s="186">
        <v>800</v>
      </c>
      <c r="D18" s="187">
        <v>60</v>
      </c>
    </row>
    <row r="19" spans="1:4" ht="12" customHeight="1">
      <c r="A19" s="188" t="s">
        <v>19</v>
      </c>
      <c r="B19" s="189"/>
      <c r="C19" s="186"/>
      <c r="D19" s="187"/>
    </row>
    <row r="20" spans="1:4" ht="19.5" customHeight="1">
      <c r="A20" s="183" t="s">
        <v>102</v>
      </c>
      <c r="B20" s="184"/>
      <c r="C20" s="184"/>
      <c r="D20" s="185"/>
    </row>
    <row r="21" spans="1:4" ht="12" customHeight="1" hidden="1" thickBot="1">
      <c r="A21" s="129" t="s">
        <v>20</v>
      </c>
      <c r="B21" s="57"/>
      <c r="C21" s="186"/>
      <c r="D21" s="187"/>
    </row>
    <row r="22" spans="1:4" ht="12" customHeight="1">
      <c r="A22" s="128" t="s">
        <v>86</v>
      </c>
      <c r="B22" s="57" t="s">
        <v>188</v>
      </c>
      <c r="C22" s="186">
        <v>1800</v>
      </c>
      <c r="D22" s="187">
        <v>90</v>
      </c>
    </row>
    <row r="23" spans="1:4" ht="12" customHeight="1">
      <c r="A23" s="128" t="s">
        <v>88</v>
      </c>
      <c r="B23" s="57" t="s">
        <v>190</v>
      </c>
      <c r="C23" s="186">
        <v>1800</v>
      </c>
      <c r="D23" s="187">
        <v>90</v>
      </c>
    </row>
    <row r="24" spans="1:4" ht="12" customHeight="1">
      <c r="A24" s="128" t="s">
        <v>89</v>
      </c>
      <c r="B24" s="57" t="s">
        <v>187</v>
      </c>
      <c r="C24" s="186">
        <v>1800</v>
      </c>
      <c r="D24" s="187">
        <v>90</v>
      </c>
    </row>
    <row r="25" spans="1:4" ht="12" customHeight="1">
      <c r="A25" s="128" t="s">
        <v>87</v>
      </c>
      <c r="B25" s="57" t="s">
        <v>189</v>
      </c>
      <c r="C25" s="186">
        <v>1200</v>
      </c>
      <c r="D25" s="187">
        <v>45</v>
      </c>
    </row>
    <row r="26" spans="1:4" ht="12" customHeight="1">
      <c r="A26" s="128" t="s">
        <v>90</v>
      </c>
      <c r="B26" s="57" t="s">
        <v>186</v>
      </c>
      <c r="C26" s="186">
        <v>900</v>
      </c>
      <c r="D26" s="187">
        <v>60</v>
      </c>
    </row>
    <row r="27" spans="1:4" ht="12" customHeight="1">
      <c r="A27" s="129" t="s">
        <v>191</v>
      </c>
      <c r="B27" s="57" t="s">
        <v>230</v>
      </c>
      <c r="C27" s="186"/>
      <c r="D27" s="187"/>
    </row>
    <row r="28" spans="1:4" ht="12" customHeight="1">
      <c r="A28" s="128" t="s">
        <v>47</v>
      </c>
      <c r="B28" s="57" t="s">
        <v>231</v>
      </c>
      <c r="C28" s="186">
        <v>2400</v>
      </c>
      <c r="D28" s="187" t="s">
        <v>54</v>
      </c>
    </row>
    <row r="29" spans="1:4" ht="12" customHeight="1">
      <c r="A29" s="128" t="s">
        <v>49</v>
      </c>
      <c r="B29" s="57" t="s">
        <v>232</v>
      </c>
      <c r="C29" s="186">
        <v>2400</v>
      </c>
      <c r="D29" s="187" t="s">
        <v>54</v>
      </c>
    </row>
    <row r="30" spans="1:4" ht="12" customHeight="1">
      <c r="A30" s="128" t="s">
        <v>50</v>
      </c>
      <c r="B30" s="57" t="s">
        <v>233</v>
      </c>
      <c r="C30" s="186">
        <v>2400</v>
      </c>
      <c r="D30" s="187" t="s">
        <v>54</v>
      </c>
    </row>
    <row r="31" spans="1:4" ht="12" customHeight="1">
      <c r="A31" s="128" t="s">
        <v>48</v>
      </c>
      <c r="B31" s="57" t="s">
        <v>234</v>
      </c>
      <c r="C31" s="186">
        <v>2200</v>
      </c>
      <c r="D31" s="187">
        <v>60</v>
      </c>
    </row>
    <row r="32" spans="1:4" ht="12" customHeight="1">
      <c r="A32" s="128" t="s">
        <v>51</v>
      </c>
      <c r="B32" s="57" t="s">
        <v>235</v>
      </c>
      <c r="C32" s="186">
        <v>2200</v>
      </c>
      <c r="D32" s="187">
        <v>60</v>
      </c>
    </row>
    <row r="33" spans="1:4" ht="14.25" customHeight="1">
      <c r="A33" s="128" t="s">
        <v>191</v>
      </c>
      <c r="B33" s="57" t="s">
        <v>236</v>
      </c>
      <c r="C33" s="186">
        <v>1500</v>
      </c>
      <c r="D33" s="187">
        <v>50</v>
      </c>
    </row>
    <row r="34" spans="1:4" ht="12" customHeight="1">
      <c r="A34" s="128" t="s">
        <v>206</v>
      </c>
      <c r="B34" s="57" t="s">
        <v>207</v>
      </c>
      <c r="C34" s="186">
        <v>600</v>
      </c>
      <c r="D34" s="187">
        <v>30</v>
      </c>
    </row>
    <row r="35" spans="1:4" ht="12" customHeight="1">
      <c r="A35" s="128" t="s">
        <v>226</v>
      </c>
      <c r="B35" s="57" t="s">
        <v>227</v>
      </c>
      <c r="C35" s="186">
        <v>400</v>
      </c>
      <c r="D35" s="187">
        <v>20</v>
      </c>
    </row>
    <row r="36" spans="1:4" ht="12" customHeight="1">
      <c r="A36" s="183" t="s">
        <v>178</v>
      </c>
      <c r="B36" s="184"/>
      <c r="C36" s="184"/>
      <c r="D36" s="185"/>
    </row>
    <row r="37" spans="1:4" ht="12" customHeight="1">
      <c r="A37" s="190" t="s">
        <v>175</v>
      </c>
      <c r="B37" s="191"/>
      <c r="C37" s="191"/>
      <c r="D37" s="192"/>
    </row>
    <row r="38" spans="1:4" ht="12" customHeight="1">
      <c r="A38" s="128" t="s">
        <v>177</v>
      </c>
      <c r="B38" s="57" t="s">
        <v>183</v>
      </c>
      <c r="C38" s="186">
        <v>1500</v>
      </c>
      <c r="D38" s="187">
        <v>80</v>
      </c>
    </row>
    <row r="39" spans="1:4" ht="12" customHeight="1">
      <c r="A39" s="128" t="s">
        <v>176</v>
      </c>
      <c r="B39" s="57" t="s">
        <v>184</v>
      </c>
      <c r="C39" s="186">
        <v>1500</v>
      </c>
      <c r="D39" s="187">
        <v>80</v>
      </c>
    </row>
    <row r="40" spans="1:4" ht="12" customHeight="1">
      <c r="A40" s="128" t="s">
        <v>237</v>
      </c>
      <c r="B40" s="193" t="s">
        <v>238</v>
      </c>
      <c r="C40" s="186">
        <v>500</v>
      </c>
      <c r="D40" s="187">
        <v>20</v>
      </c>
    </row>
    <row r="41" spans="1:4" ht="12" customHeight="1">
      <c r="A41" s="183" t="s">
        <v>23</v>
      </c>
      <c r="B41" s="184"/>
      <c r="C41" s="184"/>
      <c r="D41" s="185"/>
    </row>
    <row r="42" spans="1:4" ht="11.25" customHeight="1">
      <c r="A42" s="128" t="s">
        <v>239</v>
      </c>
      <c r="B42" s="57" t="s">
        <v>193</v>
      </c>
      <c r="C42" s="186">
        <v>1100</v>
      </c>
      <c r="D42" s="187">
        <v>60</v>
      </c>
    </row>
    <row r="43" spans="1:4" ht="11.25" customHeight="1">
      <c r="A43" s="128" t="s">
        <v>240</v>
      </c>
      <c r="B43" s="57" t="s">
        <v>194</v>
      </c>
      <c r="C43" s="186">
        <v>1500</v>
      </c>
      <c r="D43" s="187">
        <v>90</v>
      </c>
    </row>
    <row r="44" spans="1:4" ht="11.25" customHeight="1">
      <c r="A44" s="128" t="s">
        <v>241</v>
      </c>
      <c r="B44" s="57" t="s">
        <v>195</v>
      </c>
      <c r="C44" s="186">
        <v>2100</v>
      </c>
      <c r="D44" s="187">
        <v>90</v>
      </c>
    </row>
    <row r="45" spans="1:4" ht="15" customHeight="1">
      <c r="A45" s="128" t="s">
        <v>242</v>
      </c>
      <c r="B45" s="57" t="s">
        <v>196</v>
      </c>
      <c r="C45" s="186">
        <v>2500</v>
      </c>
      <c r="D45" s="187">
        <v>120</v>
      </c>
    </row>
    <row r="46" spans="1:4" ht="12" customHeight="1">
      <c r="A46" s="128" t="s">
        <v>243</v>
      </c>
      <c r="B46" s="57" t="s">
        <v>208</v>
      </c>
      <c r="C46" s="186">
        <v>450</v>
      </c>
      <c r="D46" s="187">
        <v>25</v>
      </c>
    </row>
    <row r="47" spans="1:4" ht="12" customHeight="1">
      <c r="A47" s="128" t="s">
        <v>179</v>
      </c>
      <c r="B47" s="57" t="s">
        <v>244</v>
      </c>
      <c r="C47" s="186">
        <v>900</v>
      </c>
      <c r="D47" s="194">
        <v>60</v>
      </c>
    </row>
    <row r="48" spans="1:4" ht="12" customHeight="1">
      <c r="A48" s="183" t="s">
        <v>103</v>
      </c>
      <c r="B48" s="184"/>
      <c r="C48" s="184"/>
      <c r="D48" s="185"/>
    </row>
    <row r="49" spans="1:4" ht="12" customHeight="1">
      <c r="A49" s="129" t="s">
        <v>104</v>
      </c>
      <c r="B49" s="57" t="s">
        <v>104</v>
      </c>
      <c r="C49" s="186"/>
      <c r="D49" s="187"/>
    </row>
    <row r="50" spans="1:4" ht="12" customHeight="1">
      <c r="A50" s="128" t="s">
        <v>245</v>
      </c>
      <c r="B50" s="188" t="s">
        <v>245</v>
      </c>
      <c r="C50" s="186">
        <v>1500</v>
      </c>
      <c r="D50" s="187">
        <v>60</v>
      </c>
    </row>
    <row r="51" spans="1:4" ht="12" customHeight="1">
      <c r="A51" s="128" t="s">
        <v>209</v>
      </c>
      <c r="B51" s="188" t="s">
        <v>209</v>
      </c>
      <c r="C51" s="186">
        <v>650</v>
      </c>
      <c r="D51" s="187">
        <v>30</v>
      </c>
    </row>
    <row r="52" spans="1:4" ht="12" customHeight="1">
      <c r="A52" s="128" t="s">
        <v>246</v>
      </c>
      <c r="B52" s="188" t="s">
        <v>246</v>
      </c>
      <c r="C52" s="186">
        <v>800</v>
      </c>
      <c r="D52" s="187">
        <v>30</v>
      </c>
    </row>
    <row r="53" spans="1:4" ht="14.25" customHeight="1">
      <c r="A53" s="128" t="s">
        <v>210</v>
      </c>
      <c r="B53" s="188" t="s">
        <v>210</v>
      </c>
      <c r="C53" s="186">
        <v>550</v>
      </c>
      <c r="D53" s="187">
        <v>20</v>
      </c>
    </row>
    <row r="54" spans="1:4" ht="12" customHeight="1">
      <c r="A54" s="128" t="s">
        <v>211</v>
      </c>
      <c r="B54" s="188" t="s">
        <v>211</v>
      </c>
      <c r="C54" s="186">
        <v>500</v>
      </c>
      <c r="D54" s="187">
        <v>25</v>
      </c>
    </row>
    <row r="55" spans="1:4" ht="18.75" customHeight="1">
      <c r="A55" s="128" t="s">
        <v>247</v>
      </c>
      <c r="B55" s="188" t="s">
        <v>247</v>
      </c>
      <c r="C55" s="186">
        <v>800</v>
      </c>
      <c r="D55" s="187">
        <v>30</v>
      </c>
    </row>
    <row r="56" spans="1:4" ht="18" customHeight="1">
      <c r="A56" s="129" t="s">
        <v>105</v>
      </c>
      <c r="B56" s="57" t="s">
        <v>105</v>
      </c>
      <c r="C56" s="186"/>
      <c r="D56" s="187"/>
    </row>
    <row r="57" spans="1:4" ht="14.25" customHeight="1">
      <c r="A57" s="128" t="s">
        <v>213</v>
      </c>
      <c r="B57" s="188" t="s">
        <v>213</v>
      </c>
      <c r="C57" s="186">
        <v>500</v>
      </c>
      <c r="D57" s="187">
        <v>30</v>
      </c>
    </row>
    <row r="58" spans="1:4" ht="12" customHeight="1">
      <c r="A58" s="128" t="s">
        <v>214</v>
      </c>
      <c r="B58" s="188" t="s">
        <v>214</v>
      </c>
      <c r="C58" s="186">
        <v>700</v>
      </c>
      <c r="D58" s="187">
        <v>30</v>
      </c>
    </row>
    <row r="59" spans="1:4" ht="17.25" customHeight="1">
      <c r="A59" s="128" t="s">
        <v>215</v>
      </c>
      <c r="B59" s="188" t="s">
        <v>215</v>
      </c>
      <c r="C59" s="186">
        <v>400</v>
      </c>
      <c r="D59" s="187">
        <v>20</v>
      </c>
    </row>
    <row r="60" spans="1:4" ht="13.5" customHeight="1">
      <c r="A60" s="128" t="s">
        <v>216</v>
      </c>
      <c r="B60" s="188" t="s">
        <v>216</v>
      </c>
      <c r="C60" s="186">
        <v>600</v>
      </c>
      <c r="D60" s="187">
        <v>20</v>
      </c>
    </row>
    <row r="61" spans="1:4" ht="15" customHeight="1">
      <c r="A61" s="129" t="s">
        <v>137</v>
      </c>
      <c r="B61" s="57" t="s">
        <v>137</v>
      </c>
      <c r="C61" s="186"/>
      <c r="D61" s="187"/>
    </row>
    <row r="62" spans="1:4" ht="15" customHeight="1">
      <c r="A62" s="128" t="s">
        <v>217</v>
      </c>
      <c r="B62" s="188" t="s">
        <v>217</v>
      </c>
      <c r="C62" s="186">
        <v>2000</v>
      </c>
      <c r="D62" s="187">
        <v>60</v>
      </c>
    </row>
    <row r="63" spans="1:4" ht="16.5" customHeight="1">
      <c r="A63" s="128" t="s">
        <v>218</v>
      </c>
      <c r="B63" s="188" t="s">
        <v>218</v>
      </c>
      <c r="C63" s="186">
        <v>750</v>
      </c>
      <c r="D63" s="187">
        <v>30</v>
      </c>
    </row>
    <row r="64" spans="1:4" ht="12" customHeight="1">
      <c r="A64" s="128" t="s">
        <v>210</v>
      </c>
      <c r="B64" s="188" t="s">
        <v>210</v>
      </c>
      <c r="C64" s="186">
        <v>750</v>
      </c>
      <c r="D64" s="187">
        <v>30</v>
      </c>
    </row>
    <row r="65" spans="1:4" ht="12" customHeight="1">
      <c r="A65" s="128" t="s">
        <v>219</v>
      </c>
      <c r="B65" s="188" t="s">
        <v>219</v>
      </c>
      <c r="C65" s="186">
        <v>1000</v>
      </c>
      <c r="D65" s="187">
        <v>40</v>
      </c>
    </row>
    <row r="66" spans="1:4" ht="12" customHeight="1">
      <c r="A66" s="128" t="s">
        <v>220</v>
      </c>
      <c r="B66" s="188" t="s">
        <v>220</v>
      </c>
      <c r="C66" s="186">
        <v>750</v>
      </c>
      <c r="D66" s="187">
        <v>30</v>
      </c>
    </row>
    <row r="67" spans="1:4" ht="12" customHeight="1">
      <c r="A67" s="183" t="s">
        <v>84</v>
      </c>
      <c r="B67" s="184"/>
      <c r="C67" s="184"/>
      <c r="D67" s="185"/>
    </row>
    <row r="68" spans="1:4" ht="12" customHeight="1" thickBot="1">
      <c r="A68" s="131" t="s">
        <v>85</v>
      </c>
      <c r="B68" s="195" t="s">
        <v>248</v>
      </c>
      <c r="C68" s="196">
        <v>400</v>
      </c>
      <c r="D68" s="197">
        <v>30</v>
      </c>
    </row>
    <row r="69" spans="1:4" ht="12" customHeight="1">
      <c r="A69" s="169"/>
      <c r="B69" s="169"/>
      <c r="C69" s="170"/>
      <c r="D69" s="172"/>
    </row>
    <row r="70" spans="1:4" ht="12" customHeight="1">
      <c r="A70" s="198"/>
      <c r="B70" s="198" t="s">
        <v>203</v>
      </c>
      <c r="C70" s="198"/>
      <c r="D70" s="199" t="s">
        <v>204</v>
      </c>
    </row>
    <row r="71" spans="1:4" ht="12" customHeight="1">
      <c r="A71" s="199"/>
      <c r="B71" s="199"/>
      <c r="C71" s="199"/>
      <c r="D71" s="169"/>
    </row>
    <row r="72" spans="1:4" ht="12" customHeight="1">
      <c r="A72" s="130" t="s">
        <v>211</v>
      </c>
      <c r="B72" s="81" t="s">
        <v>211</v>
      </c>
      <c r="C72" s="55">
        <v>500</v>
      </c>
      <c r="D72" s="56">
        <v>25</v>
      </c>
    </row>
    <row r="73" spans="1:4" ht="12" customHeight="1">
      <c r="A73" s="130" t="s">
        <v>212</v>
      </c>
      <c r="B73" s="81" t="s">
        <v>212</v>
      </c>
      <c r="C73" s="55">
        <v>1400</v>
      </c>
      <c r="D73" s="56">
        <v>30</v>
      </c>
    </row>
    <row r="74" spans="1:4" ht="12" customHeight="1">
      <c r="A74" s="129" t="s">
        <v>105</v>
      </c>
      <c r="B74" s="57" t="s">
        <v>105</v>
      </c>
      <c r="C74" s="55"/>
      <c r="D74" s="56"/>
    </row>
    <row r="75" spans="1:4" ht="12" customHeight="1">
      <c r="A75" s="130" t="s">
        <v>213</v>
      </c>
      <c r="B75" s="81" t="s">
        <v>213</v>
      </c>
      <c r="C75" s="55">
        <v>600</v>
      </c>
      <c r="D75" s="56">
        <v>30</v>
      </c>
    </row>
    <row r="76" spans="1:4" ht="12" customHeight="1">
      <c r="A76" s="130" t="s">
        <v>214</v>
      </c>
      <c r="B76" s="81" t="s">
        <v>214</v>
      </c>
      <c r="C76" s="55">
        <v>800</v>
      </c>
      <c r="D76" s="56">
        <v>30</v>
      </c>
    </row>
    <row r="77" spans="1:4" ht="12" customHeight="1">
      <c r="A77" s="130" t="s">
        <v>215</v>
      </c>
      <c r="B77" s="81" t="s">
        <v>215</v>
      </c>
      <c r="C77" s="55">
        <v>500</v>
      </c>
      <c r="D77" s="56">
        <v>20</v>
      </c>
    </row>
    <row r="78" spans="1:4" ht="12" customHeight="1">
      <c r="A78" s="130" t="s">
        <v>216</v>
      </c>
      <c r="B78" s="81" t="s">
        <v>216</v>
      </c>
      <c r="C78" s="55">
        <v>700</v>
      </c>
      <c r="D78" s="56">
        <v>20</v>
      </c>
    </row>
    <row r="79" spans="1:4" ht="12" customHeight="1">
      <c r="A79" s="129" t="s">
        <v>137</v>
      </c>
      <c r="B79" s="57" t="s">
        <v>137</v>
      </c>
      <c r="C79" s="55"/>
      <c r="D79" s="56"/>
    </row>
    <row r="80" spans="1:4" ht="12" customHeight="1">
      <c r="A80" s="130" t="s">
        <v>217</v>
      </c>
      <c r="B80" s="81" t="s">
        <v>217</v>
      </c>
      <c r="C80" s="55">
        <v>2000</v>
      </c>
      <c r="D80" s="56">
        <v>60</v>
      </c>
    </row>
    <row r="81" spans="1:4" ht="12" customHeight="1">
      <c r="A81" s="130" t="s">
        <v>218</v>
      </c>
      <c r="B81" s="81" t="s">
        <v>218</v>
      </c>
      <c r="C81" s="55">
        <v>950</v>
      </c>
      <c r="D81" s="56">
        <v>30</v>
      </c>
    </row>
    <row r="82" spans="1:4" ht="12" customHeight="1">
      <c r="A82" s="130" t="s">
        <v>210</v>
      </c>
      <c r="B82" s="81" t="s">
        <v>210</v>
      </c>
      <c r="C82" s="55">
        <v>850</v>
      </c>
      <c r="D82" s="56">
        <v>20</v>
      </c>
    </row>
    <row r="83" spans="1:4" ht="12" customHeight="1">
      <c r="A83" s="130" t="s">
        <v>219</v>
      </c>
      <c r="B83" s="81" t="s">
        <v>219</v>
      </c>
      <c r="C83" s="55">
        <v>1200</v>
      </c>
      <c r="D83" s="56">
        <v>40</v>
      </c>
    </row>
    <row r="84" spans="1:4" ht="12" customHeight="1">
      <c r="A84" s="130" t="s">
        <v>220</v>
      </c>
      <c r="B84" s="81" t="s">
        <v>220</v>
      </c>
      <c r="C84" s="55">
        <v>750</v>
      </c>
      <c r="D84" s="56">
        <v>30</v>
      </c>
    </row>
    <row r="85" spans="1:4" ht="12" customHeight="1">
      <c r="A85" s="129" t="s">
        <v>106</v>
      </c>
      <c r="B85" s="57" t="s">
        <v>106</v>
      </c>
      <c r="C85" s="55"/>
      <c r="D85" s="56"/>
    </row>
    <row r="86" spans="1:4" ht="12" customHeight="1">
      <c r="A86" s="130" t="s">
        <v>221</v>
      </c>
      <c r="B86" s="81" t="s">
        <v>221</v>
      </c>
      <c r="C86" s="55">
        <v>1450</v>
      </c>
      <c r="D86" s="56">
        <v>30</v>
      </c>
    </row>
    <row r="87" spans="1:4" ht="12" customHeight="1">
      <c r="A87" s="130" t="s">
        <v>222</v>
      </c>
      <c r="B87" s="81" t="s">
        <v>222</v>
      </c>
      <c r="C87" s="55">
        <v>1850</v>
      </c>
      <c r="D87" s="56">
        <v>60</v>
      </c>
    </row>
    <row r="88" spans="1:4" ht="12" customHeight="1">
      <c r="A88" s="130" t="s">
        <v>223</v>
      </c>
      <c r="B88" s="81" t="s">
        <v>223</v>
      </c>
      <c r="C88" s="55">
        <v>800</v>
      </c>
      <c r="D88" s="56">
        <v>30</v>
      </c>
    </row>
    <row r="89" spans="1:4" ht="12" customHeight="1">
      <c r="A89" s="130" t="s">
        <v>224</v>
      </c>
      <c r="B89" s="81" t="s">
        <v>224</v>
      </c>
      <c r="C89" s="55">
        <v>950</v>
      </c>
      <c r="D89" s="56">
        <v>40</v>
      </c>
    </row>
    <row r="90" spans="1:4" ht="12.75" customHeight="1">
      <c r="A90" s="130" t="s">
        <v>225</v>
      </c>
      <c r="B90" s="81" t="s">
        <v>225</v>
      </c>
      <c r="C90" s="55">
        <v>1200</v>
      </c>
      <c r="D90" s="56">
        <v>40</v>
      </c>
    </row>
    <row r="91" spans="1:4" ht="15">
      <c r="A91" s="135" t="s">
        <v>84</v>
      </c>
      <c r="B91" s="136"/>
      <c r="C91" s="136"/>
      <c r="D91" s="137"/>
    </row>
    <row r="92" spans="1:4" ht="15.75" thickBot="1">
      <c r="A92" s="131" t="s">
        <v>85</v>
      </c>
      <c r="B92" s="132" t="s">
        <v>192</v>
      </c>
      <c r="C92" s="58">
        <v>700</v>
      </c>
      <c r="D92" s="59">
        <v>45</v>
      </c>
    </row>
    <row r="94" spans="1:4" ht="36.75" customHeight="1">
      <c r="A94" s="54"/>
      <c r="B94" s="123" t="s">
        <v>203</v>
      </c>
      <c r="C94" s="123"/>
      <c r="D94" s="124" t="s">
        <v>204</v>
      </c>
    </row>
    <row r="95" spans="1:4" ht="21">
      <c r="A95" s="51"/>
      <c r="B95" s="125"/>
      <c r="C95" s="126"/>
      <c r="D95" s="127"/>
    </row>
    <row r="96" spans="1:4" ht="33" customHeight="1">
      <c r="A96" s="54"/>
      <c r="B96" s="123"/>
      <c r="C96" s="123"/>
      <c r="D96" s="124"/>
    </row>
  </sheetData>
  <sheetProtection/>
  <mergeCells count="13">
    <mergeCell ref="A91:D91"/>
    <mergeCell ref="A17:D17"/>
    <mergeCell ref="A20:D20"/>
    <mergeCell ref="A36:D36"/>
    <mergeCell ref="A41:D41"/>
    <mergeCell ref="A48:D48"/>
    <mergeCell ref="A67:D67"/>
    <mergeCell ref="A6:D6"/>
    <mergeCell ref="A7:D7"/>
    <mergeCell ref="A8:D8"/>
    <mergeCell ref="B10:B11"/>
    <mergeCell ref="A10:A11"/>
    <mergeCell ref="A12:D12"/>
  </mergeCells>
  <printOptions/>
  <pageMargins left="0.96" right="0.25" top="0.31" bottom="0.29" header="0.3" footer="0.3"/>
  <pageSetup fitToHeight="1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49">
      <selection activeCell="B13" sqref="B13:B28"/>
    </sheetView>
  </sheetViews>
  <sheetFormatPr defaultColWidth="8.8515625" defaultRowHeight="15"/>
  <cols>
    <col min="1" max="1" width="85.7109375" style="0" customWidth="1"/>
    <col min="2" max="2" width="16.421875" style="60" customWidth="1"/>
    <col min="3" max="3" width="11.28125" style="8" customWidth="1"/>
  </cols>
  <sheetData>
    <row r="1" spans="1:3" ht="15.75">
      <c r="A1" s="141" t="s">
        <v>107</v>
      </c>
      <c r="B1" s="141"/>
      <c r="C1" s="141"/>
    </row>
    <row r="2" spans="1:3" ht="15.75">
      <c r="A2" s="142"/>
      <c r="B2" s="142"/>
      <c r="C2" s="142"/>
    </row>
    <row r="3" spans="1:4" ht="15.75">
      <c r="A3" s="133" t="s">
        <v>139</v>
      </c>
      <c r="B3" s="133"/>
      <c r="C3" s="133"/>
      <c r="D3" s="133"/>
    </row>
    <row r="4" spans="1:3" ht="15.75" thickBot="1">
      <c r="A4" s="67"/>
      <c r="B4" s="68"/>
      <c r="C4" s="69"/>
    </row>
    <row r="5" spans="1:3" ht="24">
      <c r="A5" s="143" t="s">
        <v>4</v>
      </c>
      <c r="B5" s="70" t="s">
        <v>5</v>
      </c>
      <c r="C5" s="71" t="s">
        <v>6</v>
      </c>
    </row>
    <row r="6" spans="1:3" ht="15.75">
      <c r="A6" s="144"/>
      <c r="B6" s="72" t="s">
        <v>7</v>
      </c>
      <c r="C6" s="73" t="s">
        <v>8</v>
      </c>
    </row>
    <row r="7" spans="1:3" ht="12" customHeight="1">
      <c r="A7" s="67"/>
      <c r="B7" s="68"/>
      <c r="C7" s="69"/>
    </row>
    <row r="8" spans="1:3" ht="19.5" customHeight="1">
      <c r="A8" s="145" t="s">
        <v>152</v>
      </c>
      <c r="B8" s="146"/>
      <c r="C8" s="146"/>
    </row>
    <row r="9" spans="1:3" ht="12" customHeight="1">
      <c r="A9" s="74" t="s">
        <v>108</v>
      </c>
      <c r="B9" s="75">
        <v>1200</v>
      </c>
      <c r="C9" s="76">
        <v>60</v>
      </c>
    </row>
    <row r="10" spans="1:3" ht="12" customHeight="1">
      <c r="A10" s="74" t="s">
        <v>109</v>
      </c>
      <c r="B10" s="75">
        <v>3000</v>
      </c>
      <c r="C10" s="76">
        <v>90</v>
      </c>
    </row>
    <row r="11" spans="1:3" ht="12" customHeight="1">
      <c r="A11" s="147" t="s">
        <v>153</v>
      </c>
      <c r="B11" s="148"/>
      <c r="C11" s="149"/>
    </row>
    <row r="12" spans="1:3" ht="12" customHeight="1" hidden="1">
      <c r="A12" s="74"/>
      <c r="B12" s="75"/>
      <c r="C12" s="76"/>
    </row>
    <row r="13" spans="1:3" ht="12" customHeight="1">
      <c r="A13" s="82" t="s">
        <v>154</v>
      </c>
      <c r="B13" s="84">
        <v>3000</v>
      </c>
      <c r="C13" s="83">
        <v>40</v>
      </c>
    </row>
    <row r="14" spans="1:3" ht="12" customHeight="1">
      <c r="A14" s="74" t="s">
        <v>155</v>
      </c>
      <c r="B14" s="75">
        <v>2300</v>
      </c>
      <c r="C14" s="76">
        <v>40</v>
      </c>
    </row>
    <row r="15" spans="1:3" ht="12" customHeight="1" hidden="1">
      <c r="A15" s="74"/>
      <c r="B15" s="75"/>
      <c r="C15" s="76"/>
    </row>
    <row r="16" spans="1:3" ht="12" customHeight="1">
      <c r="A16" s="74" t="s">
        <v>156</v>
      </c>
      <c r="B16" s="75">
        <v>3200</v>
      </c>
      <c r="C16" s="76">
        <v>40</v>
      </c>
    </row>
    <row r="17" spans="1:3" ht="12" customHeight="1">
      <c r="A17" s="74" t="s">
        <v>157</v>
      </c>
      <c r="B17" s="75">
        <v>1900</v>
      </c>
      <c r="C17" s="76">
        <v>40</v>
      </c>
    </row>
    <row r="18" spans="1:3" ht="12" customHeight="1">
      <c r="A18" s="74" t="s">
        <v>158</v>
      </c>
      <c r="B18" s="75">
        <v>300</v>
      </c>
      <c r="C18" s="76"/>
    </row>
    <row r="19" spans="1:3" s="61" customFormat="1" ht="12" customHeight="1">
      <c r="A19" s="77" t="s">
        <v>159</v>
      </c>
      <c r="B19" s="75">
        <v>3600</v>
      </c>
      <c r="C19" s="76">
        <v>40</v>
      </c>
    </row>
    <row r="20" spans="1:3" ht="12" customHeight="1">
      <c r="A20" s="77" t="s">
        <v>160</v>
      </c>
      <c r="B20" s="75">
        <v>3500</v>
      </c>
      <c r="C20" s="76">
        <v>40</v>
      </c>
    </row>
    <row r="21" spans="1:3" ht="12" customHeight="1">
      <c r="A21" s="77" t="s">
        <v>161</v>
      </c>
      <c r="B21" s="75">
        <v>4000</v>
      </c>
      <c r="C21" s="76">
        <v>40</v>
      </c>
    </row>
    <row r="22" spans="1:3" ht="12" customHeight="1">
      <c r="A22" s="78" t="s">
        <v>162</v>
      </c>
      <c r="B22" s="75">
        <v>1900</v>
      </c>
      <c r="C22" s="76">
        <v>40</v>
      </c>
    </row>
    <row r="23" spans="1:3" ht="12" customHeight="1">
      <c r="A23" s="77" t="s">
        <v>163</v>
      </c>
      <c r="B23" s="75">
        <v>4400</v>
      </c>
      <c r="C23" s="76">
        <v>40</v>
      </c>
    </row>
    <row r="24" spans="1:3" ht="12" customHeight="1">
      <c r="A24" s="79" t="s">
        <v>164</v>
      </c>
      <c r="B24" s="75">
        <v>2100</v>
      </c>
      <c r="C24" s="76">
        <v>40</v>
      </c>
    </row>
    <row r="25" spans="1:3" ht="12" customHeight="1">
      <c r="A25" s="79" t="s">
        <v>165</v>
      </c>
      <c r="B25" s="75">
        <v>1800</v>
      </c>
      <c r="C25" s="76">
        <v>40</v>
      </c>
    </row>
    <row r="26" spans="1:3" ht="12" customHeight="1">
      <c r="A26" s="74" t="s">
        <v>166</v>
      </c>
      <c r="B26" s="75">
        <v>1700</v>
      </c>
      <c r="C26" s="76">
        <v>40</v>
      </c>
    </row>
    <row r="27" spans="1:3" ht="12" customHeight="1">
      <c r="A27" s="79" t="s">
        <v>167</v>
      </c>
      <c r="B27" s="75">
        <v>1800</v>
      </c>
      <c r="C27" s="76">
        <v>40</v>
      </c>
    </row>
    <row r="28" spans="1:3" ht="12" customHeight="1">
      <c r="A28" s="79" t="s">
        <v>168</v>
      </c>
      <c r="B28" s="75">
        <v>1900</v>
      </c>
      <c r="C28" s="76">
        <v>40</v>
      </c>
    </row>
    <row r="29" spans="1:3" ht="12" customHeight="1">
      <c r="A29" s="150" t="s">
        <v>169</v>
      </c>
      <c r="B29" s="151"/>
      <c r="C29" s="152"/>
    </row>
    <row r="30" spans="1:3" ht="12" customHeight="1">
      <c r="A30" s="79" t="s">
        <v>170</v>
      </c>
      <c r="B30" s="75">
        <v>3200</v>
      </c>
      <c r="C30" s="76">
        <v>60</v>
      </c>
    </row>
    <row r="31" spans="1:3" ht="12" customHeight="1">
      <c r="A31" s="79" t="s">
        <v>171</v>
      </c>
      <c r="B31" s="75">
        <v>1900</v>
      </c>
      <c r="C31" s="76">
        <v>60</v>
      </c>
    </row>
    <row r="32" spans="1:3" ht="12" customHeight="1">
      <c r="A32" s="74" t="s">
        <v>172</v>
      </c>
      <c r="B32" s="75">
        <v>1900</v>
      </c>
      <c r="C32" s="76">
        <v>60</v>
      </c>
    </row>
    <row r="33" spans="1:3" ht="12" customHeight="1">
      <c r="A33" s="74" t="s">
        <v>111</v>
      </c>
      <c r="B33" s="75">
        <v>1990</v>
      </c>
      <c r="C33" s="76">
        <f aca="true" t="shared" si="0" ref="C33:C50">$C$30</f>
        <v>60</v>
      </c>
    </row>
    <row r="34" spans="1:3" ht="12" customHeight="1">
      <c r="A34" s="74" t="s">
        <v>112</v>
      </c>
      <c r="B34" s="75">
        <v>2400</v>
      </c>
      <c r="C34" s="76">
        <f t="shared" si="0"/>
        <v>60</v>
      </c>
    </row>
    <row r="35" spans="1:3" ht="12" customHeight="1">
      <c r="A35" s="74" t="s">
        <v>113</v>
      </c>
      <c r="B35" s="75">
        <v>3700</v>
      </c>
      <c r="C35" s="76">
        <f t="shared" si="0"/>
        <v>60</v>
      </c>
    </row>
    <row r="36" spans="1:3" ht="12" customHeight="1">
      <c r="A36" s="79" t="s">
        <v>114</v>
      </c>
      <c r="B36" s="75">
        <v>4100</v>
      </c>
      <c r="C36" s="76">
        <f t="shared" si="0"/>
        <v>60</v>
      </c>
    </row>
    <row r="37" spans="1:3" ht="12" customHeight="1">
      <c r="A37" s="79" t="s">
        <v>115</v>
      </c>
      <c r="B37" s="75">
        <v>5900</v>
      </c>
      <c r="C37" s="76">
        <f t="shared" si="0"/>
        <v>60</v>
      </c>
    </row>
    <row r="38" spans="1:3" ht="12" customHeight="1">
      <c r="A38" s="79" t="s">
        <v>116</v>
      </c>
      <c r="B38" s="75">
        <v>4500</v>
      </c>
      <c r="C38" s="76">
        <f t="shared" si="0"/>
        <v>60</v>
      </c>
    </row>
    <row r="39" spans="1:3" ht="12" customHeight="1">
      <c r="A39" s="79" t="s">
        <v>117</v>
      </c>
      <c r="B39" s="75">
        <v>2600</v>
      </c>
      <c r="C39" s="76">
        <f t="shared" si="0"/>
        <v>60</v>
      </c>
    </row>
    <row r="40" spans="1:3" ht="12" customHeight="1">
      <c r="A40" s="79" t="s">
        <v>118</v>
      </c>
      <c r="B40" s="75">
        <v>2600</v>
      </c>
      <c r="C40" s="76">
        <f t="shared" si="0"/>
        <v>60</v>
      </c>
    </row>
    <row r="41" spans="1:3" ht="12" customHeight="1">
      <c r="A41" s="79" t="s">
        <v>119</v>
      </c>
      <c r="B41" s="75">
        <v>300</v>
      </c>
      <c r="C41" s="76"/>
    </row>
    <row r="42" spans="1:3" ht="12" customHeight="1">
      <c r="A42" s="79" t="s">
        <v>120</v>
      </c>
      <c r="B42" s="75">
        <v>1900</v>
      </c>
      <c r="C42" s="76">
        <f t="shared" si="0"/>
        <v>60</v>
      </c>
    </row>
    <row r="43" spans="1:3" ht="12" customHeight="1">
      <c r="A43" s="74" t="s">
        <v>110</v>
      </c>
      <c r="B43" s="75">
        <v>4000</v>
      </c>
      <c r="C43" s="76">
        <f t="shared" si="0"/>
        <v>60</v>
      </c>
    </row>
    <row r="44" spans="1:3" ht="12" customHeight="1">
      <c r="A44" s="74" t="s">
        <v>121</v>
      </c>
      <c r="B44" s="75">
        <v>6700</v>
      </c>
      <c r="C44" s="76">
        <f t="shared" si="0"/>
        <v>60</v>
      </c>
    </row>
    <row r="45" spans="1:3" ht="12" customHeight="1">
      <c r="A45" s="74" t="s">
        <v>122</v>
      </c>
      <c r="B45" s="75">
        <v>6000</v>
      </c>
      <c r="C45" s="76">
        <f t="shared" si="0"/>
        <v>60</v>
      </c>
    </row>
    <row r="46" spans="1:3" ht="12" customHeight="1">
      <c r="A46" s="79" t="s">
        <v>123</v>
      </c>
      <c r="B46" s="75">
        <v>6700</v>
      </c>
      <c r="C46" s="76">
        <f t="shared" si="0"/>
        <v>60</v>
      </c>
    </row>
    <row r="47" spans="1:3" ht="12" customHeight="1">
      <c r="A47" s="79" t="s">
        <v>124</v>
      </c>
      <c r="B47" s="75">
        <v>8500</v>
      </c>
      <c r="C47" s="76">
        <f t="shared" si="0"/>
        <v>60</v>
      </c>
    </row>
    <row r="48" spans="1:3" ht="12" customHeight="1">
      <c r="A48" s="79" t="s">
        <v>125</v>
      </c>
      <c r="B48" s="75">
        <v>9700</v>
      </c>
      <c r="C48" s="76">
        <f t="shared" si="0"/>
        <v>60</v>
      </c>
    </row>
    <row r="49" spans="1:3" ht="12" customHeight="1">
      <c r="A49" s="79" t="s">
        <v>126</v>
      </c>
      <c r="B49" s="75">
        <v>15400</v>
      </c>
      <c r="C49" s="76">
        <f t="shared" si="0"/>
        <v>60</v>
      </c>
    </row>
    <row r="50" spans="1:3" ht="12" customHeight="1">
      <c r="A50" s="79" t="s">
        <v>127</v>
      </c>
      <c r="B50" s="75">
        <v>4000</v>
      </c>
      <c r="C50" s="76">
        <f t="shared" si="0"/>
        <v>60</v>
      </c>
    </row>
    <row r="51" spans="1:3" ht="12" customHeight="1">
      <c r="A51" s="153" t="s">
        <v>173</v>
      </c>
      <c r="B51" s="154"/>
      <c r="C51" s="155"/>
    </row>
    <row r="52" spans="1:3" ht="12" customHeight="1">
      <c r="A52" s="79" t="s">
        <v>128</v>
      </c>
      <c r="B52" s="75">
        <v>7300</v>
      </c>
      <c r="C52" s="76">
        <f aca="true" t="shared" si="1" ref="C52:C57">C35</f>
        <v>60</v>
      </c>
    </row>
    <row r="53" spans="1:3" ht="12" customHeight="1">
      <c r="A53" s="79" t="s">
        <v>129</v>
      </c>
      <c r="B53" s="75">
        <v>8800</v>
      </c>
      <c r="C53" s="76">
        <f t="shared" si="1"/>
        <v>60</v>
      </c>
    </row>
    <row r="54" spans="1:3" ht="12" customHeight="1">
      <c r="A54" s="79" t="s">
        <v>130</v>
      </c>
      <c r="B54" s="75">
        <v>12500</v>
      </c>
      <c r="C54" s="76">
        <f t="shared" si="1"/>
        <v>60</v>
      </c>
    </row>
    <row r="55" spans="1:3" ht="12" customHeight="1">
      <c r="A55" s="79" t="s">
        <v>131</v>
      </c>
      <c r="B55" s="75">
        <v>11900</v>
      </c>
      <c r="C55" s="76">
        <f t="shared" si="1"/>
        <v>60</v>
      </c>
    </row>
    <row r="56" spans="1:3" ht="12" customHeight="1">
      <c r="A56" s="79" t="s">
        <v>132</v>
      </c>
      <c r="B56" s="75">
        <v>9900</v>
      </c>
      <c r="C56" s="76">
        <f t="shared" si="1"/>
        <v>60</v>
      </c>
    </row>
    <row r="57" spans="1:3" ht="12" customHeight="1">
      <c r="A57" s="74" t="s">
        <v>133</v>
      </c>
      <c r="B57" s="75">
        <v>9500</v>
      </c>
      <c r="C57" s="76">
        <f t="shared" si="1"/>
        <v>60</v>
      </c>
    </row>
    <row r="58" spans="1:3" ht="12" customHeight="1">
      <c r="A58" s="79" t="s">
        <v>134</v>
      </c>
      <c r="B58" s="75">
        <v>9900</v>
      </c>
      <c r="C58" s="76">
        <v>60</v>
      </c>
    </row>
    <row r="59" spans="1:3" ht="12" customHeight="1">
      <c r="A59" s="153" t="s">
        <v>174</v>
      </c>
      <c r="B59" s="154"/>
      <c r="C59" s="155"/>
    </row>
    <row r="60" spans="1:3" ht="12" customHeight="1">
      <c r="A60" s="79" t="s">
        <v>135</v>
      </c>
      <c r="B60" s="75">
        <v>7000</v>
      </c>
      <c r="C60" s="76">
        <f>C35</f>
        <v>60</v>
      </c>
    </row>
    <row r="61" spans="1:3" ht="12" customHeight="1">
      <c r="A61" s="79" t="s">
        <v>136</v>
      </c>
      <c r="B61" s="75">
        <v>2500</v>
      </c>
      <c r="C61" s="76">
        <f>C36</f>
        <v>60</v>
      </c>
    </row>
    <row r="62" spans="1:3" ht="12" customHeight="1">
      <c r="A62" s="80"/>
      <c r="B62" s="75"/>
      <c r="C62" s="76"/>
    </row>
    <row r="63" spans="1:3" ht="12" customHeight="1">
      <c r="A63" s="138"/>
      <c r="B63" s="139"/>
      <c r="C63" s="140"/>
    </row>
    <row r="64" spans="1:3" ht="12" customHeight="1" thickBot="1">
      <c r="A64" s="62"/>
      <c r="B64" s="63"/>
      <c r="C64" s="64"/>
    </row>
    <row r="66" spans="1:3" ht="15.75">
      <c r="A66" s="54"/>
      <c r="B66" s="65"/>
      <c r="C66" s="52"/>
    </row>
    <row r="67" spans="1:3" ht="15.75">
      <c r="A67" s="51"/>
      <c r="B67" s="66"/>
      <c r="C67" s="53"/>
    </row>
    <row r="68" spans="1:3" ht="36.75" customHeight="1">
      <c r="A68" s="54"/>
      <c r="B68" s="65"/>
      <c r="C68" s="52"/>
    </row>
    <row r="70" ht="33" customHeight="1"/>
  </sheetData>
  <sheetProtection/>
  <mergeCells count="10">
    <mergeCell ref="A63:C63"/>
    <mergeCell ref="A1:C1"/>
    <mergeCell ref="A2:C2"/>
    <mergeCell ref="A5:A6"/>
    <mergeCell ref="A8:C8"/>
    <mergeCell ref="A11:C11"/>
    <mergeCell ref="A3:D3"/>
    <mergeCell ref="A29:C29"/>
    <mergeCell ref="A51:C51"/>
    <mergeCell ref="A59:C59"/>
  </mergeCells>
  <printOptions/>
  <pageMargins left="0.75" right="0.75" top="1" bottom="1" header="0.3" footer="0.3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40" zoomScaleNormal="40" zoomScalePageLayoutView="0" workbookViewId="0" topLeftCell="A1">
      <selection activeCell="I31" sqref="I31"/>
    </sheetView>
  </sheetViews>
  <sheetFormatPr defaultColWidth="8.8515625" defaultRowHeight="15"/>
  <cols>
    <col min="1" max="1" width="91.8515625" style="0" customWidth="1"/>
    <col min="2" max="2" width="21.421875" style="0" customWidth="1"/>
    <col min="3" max="3" width="35.7109375" style="0" customWidth="1"/>
    <col min="4" max="6" width="9.140625" style="0" customWidth="1"/>
    <col min="7" max="7" width="117.421875" style="0" customWidth="1"/>
    <col min="8" max="8" width="21.28125" style="0" customWidth="1"/>
    <col min="9" max="9" width="35.7109375" style="0" customWidth="1"/>
  </cols>
  <sheetData>
    <row r="1" spans="2:9" ht="25.5">
      <c r="B1" s="1"/>
      <c r="C1" s="15"/>
      <c r="G1" s="118"/>
      <c r="H1" s="118"/>
      <c r="I1" s="122" t="s">
        <v>0</v>
      </c>
    </row>
    <row r="2" spans="2:9" ht="25.5">
      <c r="B2" s="1"/>
      <c r="C2" s="16"/>
      <c r="G2" s="118"/>
      <c r="H2" s="118"/>
      <c r="I2" s="122" t="s">
        <v>1</v>
      </c>
    </row>
    <row r="3" spans="2:9" ht="25.5">
      <c r="B3" s="1"/>
      <c r="C3" s="16"/>
      <c r="G3" s="118"/>
      <c r="H3" s="118"/>
      <c r="I3" s="122" t="s">
        <v>2</v>
      </c>
    </row>
    <row r="4" spans="2:9" ht="25.5">
      <c r="B4" s="1"/>
      <c r="C4" s="16"/>
      <c r="G4" s="118"/>
      <c r="H4" s="118"/>
      <c r="I4" s="122" t="s">
        <v>3</v>
      </c>
    </row>
    <row r="5" spans="2:9" ht="25.5">
      <c r="B5" s="1"/>
      <c r="C5" s="8"/>
      <c r="G5" s="118"/>
      <c r="H5" s="118"/>
      <c r="I5" s="118"/>
    </row>
    <row r="6" spans="1:9" ht="24.75">
      <c r="A6" s="115" t="s">
        <v>18</v>
      </c>
      <c r="B6" s="115"/>
      <c r="C6" s="115"/>
      <c r="D6" s="115"/>
      <c r="E6" s="115"/>
      <c r="F6" s="115"/>
      <c r="G6" s="156" t="s">
        <v>18</v>
      </c>
      <c r="H6" s="156"/>
      <c r="I6" s="156"/>
    </row>
    <row r="7" spans="1:9" ht="24.75">
      <c r="A7" s="134"/>
      <c r="B7" s="134"/>
      <c r="C7" s="134"/>
      <c r="G7" s="157" t="s">
        <v>202</v>
      </c>
      <c r="H7" s="157"/>
      <c r="I7" s="157"/>
    </row>
    <row r="8" spans="1:9" ht="24.75">
      <c r="A8" s="163" t="s">
        <v>138</v>
      </c>
      <c r="B8" s="163"/>
      <c r="C8" s="163"/>
      <c r="D8" s="86"/>
      <c r="E8" s="86"/>
      <c r="F8" s="86"/>
      <c r="G8" s="156" t="s">
        <v>205</v>
      </c>
      <c r="H8" s="156"/>
      <c r="I8" s="156"/>
    </row>
    <row r="9" spans="1:9" ht="25.5" thickBot="1">
      <c r="A9" s="86"/>
      <c r="B9" s="86"/>
      <c r="C9" s="86"/>
      <c r="D9" s="86"/>
      <c r="E9" s="86"/>
      <c r="F9" s="86"/>
      <c r="G9" s="104"/>
      <c r="H9" s="104"/>
      <c r="I9" s="104"/>
    </row>
    <row r="10" spans="1:9" ht="46.5" customHeight="1">
      <c r="A10" s="158" t="s">
        <v>4</v>
      </c>
      <c r="B10" s="102" t="s">
        <v>5</v>
      </c>
      <c r="C10" s="103" t="s">
        <v>6</v>
      </c>
      <c r="D10" s="104"/>
      <c r="E10" s="104"/>
      <c r="F10" s="104"/>
      <c r="G10" s="158" t="s">
        <v>4</v>
      </c>
      <c r="H10" s="102" t="s">
        <v>5</v>
      </c>
      <c r="I10" s="103" t="s">
        <v>6</v>
      </c>
    </row>
    <row r="11" spans="1:9" ht="36.75" customHeight="1" thickBot="1">
      <c r="A11" s="159"/>
      <c r="B11" s="105" t="s">
        <v>7</v>
      </c>
      <c r="C11" s="106" t="s">
        <v>8</v>
      </c>
      <c r="D11" s="104"/>
      <c r="E11" s="104"/>
      <c r="F11" s="104"/>
      <c r="G11" s="159"/>
      <c r="H11" s="105" t="s">
        <v>7</v>
      </c>
      <c r="I11" s="106" t="s">
        <v>8</v>
      </c>
    </row>
    <row r="12" spans="1:9" ht="30.75" customHeight="1">
      <c r="A12" s="160" t="s">
        <v>59</v>
      </c>
      <c r="B12" s="161"/>
      <c r="C12" s="162"/>
      <c r="D12" s="86"/>
      <c r="E12" s="86"/>
      <c r="F12" s="86"/>
      <c r="G12" s="160" t="s">
        <v>151</v>
      </c>
      <c r="H12" s="161"/>
      <c r="I12" s="162"/>
    </row>
    <row r="13" spans="1:9" ht="55.5" customHeight="1">
      <c r="A13" s="87" t="s">
        <v>60</v>
      </c>
      <c r="B13" s="88">
        <v>2400</v>
      </c>
      <c r="C13" s="89" t="s">
        <v>77</v>
      </c>
      <c r="D13" s="86"/>
      <c r="E13" s="86"/>
      <c r="F13" s="86"/>
      <c r="G13" s="99" t="s">
        <v>140</v>
      </c>
      <c r="H13" s="100">
        <v>2400</v>
      </c>
      <c r="I13" s="101" t="s">
        <v>77</v>
      </c>
    </row>
    <row r="14" spans="1:9" ht="75.75" customHeight="1">
      <c r="A14" s="87" t="s">
        <v>61</v>
      </c>
      <c r="B14" s="88">
        <v>3000</v>
      </c>
      <c r="C14" s="89" t="s">
        <v>78</v>
      </c>
      <c r="D14" s="86"/>
      <c r="E14" s="86"/>
      <c r="F14" s="86"/>
      <c r="G14" s="99" t="s">
        <v>141</v>
      </c>
      <c r="H14" s="100">
        <v>3000</v>
      </c>
      <c r="I14" s="101" t="s">
        <v>78</v>
      </c>
    </row>
    <row r="15" spans="1:9" ht="51.75" customHeight="1">
      <c r="A15" s="90" t="s">
        <v>62</v>
      </c>
      <c r="B15" s="91">
        <v>2600</v>
      </c>
      <c r="C15" s="92" t="s">
        <v>78</v>
      </c>
      <c r="D15" s="86"/>
      <c r="E15" s="86"/>
      <c r="F15" s="86"/>
      <c r="G15" s="99" t="s">
        <v>142</v>
      </c>
      <c r="H15" s="100">
        <v>2600</v>
      </c>
      <c r="I15" s="101" t="s">
        <v>78</v>
      </c>
    </row>
    <row r="16" spans="1:9" ht="56.25" customHeight="1">
      <c r="A16" s="93" t="s">
        <v>63</v>
      </c>
      <c r="B16" s="94">
        <v>3400</v>
      </c>
      <c r="C16" s="95" t="s">
        <v>79</v>
      </c>
      <c r="D16" s="86"/>
      <c r="E16" s="86"/>
      <c r="F16" s="86"/>
      <c r="G16" s="109" t="s">
        <v>143</v>
      </c>
      <c r="H16" s="100">
        <v>3400</v>
      </c>
      <c r="I16" s="110" t="s">
        <v>79</v>
      </c>
    </row>
    <row r="17" spans="1:9" ht="49.5">
      <c r="A17" s="93" t="s">
        <v>64</v>
      </c>
      <c r="B17" s="94">
        <v>2600</v>
      </c>
      <c r="C17" s="95" t="s">
        <v>78</v>
      </c>
      <c r="D17" s="86"/>
      <c r="E17" s="86"/>
      <c r="F17" s="86"/>
      <c r="G17" s="109" t="s">
        <v>182</v>
      </c>
      <c r="H17" s="100">
        <v>2600</v>
      </c>
      <c r="I17" s="110" t="s">
        <v>78</v>
      </c>
    </row>
    <row r="18" spans="1:9" ht="49.5">
      <c r="A18" s="93" t="s">
        <v>65</v>
      </c>
      <c r="B18" s="94">
        <v>3300</v>
      </c>
      <c r="C18" s="95" t="s">
        <v>79</v>
      </c>
      <c r="D18" s="86"/>
      <c r="E18" s="86"/>
      <c r="F18" s="86"/>
      <c r="G18" s="109" t="s">
        <v>144</v>
      </c>
      <c r="H18" s="100">
        <v>3300</v>
      </c>
      <c r="I18" s="110" t="s">
        <v>79</v>
      </c>
    </row>
    <row r="19" spans="1:9" ht="49.5">
      <c r="A19" s="93" t="s">
        <v>66</v>
      </c>
      <c r="B19" s="94">
        <v>3400</v>
      </c>
      <c r="C19" s="95" t="s">
        <v>79</v>
      </c>
      <c r="D19" s="86"/>
      <c r="E19" s="86"/>
      <c r="F19" s="86"/>
      <c r="G19" s="109" t="s">
        <v>145</v>
      </c>
      <c r="H19" s="100">
        <v>3400</v>
      </c>
      <c r="I19" s="110" t="s">
        <v>79</v>
      </c>
    </row>
    <row r="20" spans="1:9" ht="49.5">
      <c r="A20" s="93" t="s">
        <v>67</v>
      </c>
      <c r="B20" s="94">
        <v>1000</v>
      </c>
      <c r="C20" s="95" t="s">
        <v>80</v>
      </c>
      <c r="D20" s="86"/>
      <c r="E20" s="107"/>
      <c r="F20" s="107"/>
      <c r="G20" s="109" t="s">
        <v>146</v>
      </c>
      <c r="H20" s="100">
        <v>1600</v>
      </c>
      <c r="I20" s="110" t="s">
        <v>80</v>
      </c>
    </row>
    <row r="21" spans="1:9" ht="49.5" customHeight="1">
      <c r="A21" s="93" t="s">
        <v>68</v>
      </c>
      <c r="B21" s="94">
        <v>850</v>
      </c>
      <c r="C21" s="95" t="s">
        <v>80</v>
      </c>
      <c r="D21" s="86"/>
      <c r="E21" s="107"/>
      <c r="F21" s="86"/>
      <c r="G21" s="111" t="s">
        <v>198</v>
      </c>
      <c r="H21" s="100">
        <v>750</v>
      </c>
      <c r="I21" s="110" t="s">
        <v>81</v>
      </c>
    </row>
    <row r="22" spans="1:9" ht="53.25" customHeight="1">
      <c r="A22" s="93" t="s">
        <v>69</v>
      </c>
      <c r="B22" s="94">
        <v>750</v>
      </c>
      <c r="C22" s="95" t="s">
        <v>81</v>
      </c>
      <c r="D22" s="86"/>
      <c r="E22" s="107"/>
      <c r="F22" s="108"/>
      <c r="G22" s="111" t="s">
        <v>199</v>
      </c>
      <c r="H22" s="100">
        <v>850</v>
      </c>
      <c r="I22" s="110" t="s">
        <v>81</v>
      </c>
    </row>
    <row r="23" spans="1:9" ht="56.25" customHeight="1">
      <c r="A23" s="93" t="s">
        <v>70</v>
      </c>
      <c r="B23" s="94">
        <v>850</v>
      </c>
      <c r="C23" s="95" t="s">
        <v>81</v>
      </c>
      <c r="D23" s="86"/>
      <c r="E23" s="86"/>
      <c r="F23" s="86"/>
      <c r="G23" s="109" t="s">
        <v>200</v>
      </c>
      <c r="H23" s="100">
        <v>750</v>
      </c>
      <c r="I23" s="110" t="s">
        <v>81</v>
      </c>
    </row>
    <row r="24" spans="1:9" ht="24.75">
      <c r="A24" s="93" t="s">
        <v>71</v>
      </c>
      <c r="B24" s="94">
        <v>750</v>
      </c>
      <c r="C24" s="95" t="s">
        <v>81</v>
      </c>
      <c r="D24" s="86"/>
      <c r="E24" s="86"/>
      <c r="F24" s="86"/>
      <c r="G24" s="109" t="s">
        <v>147</v>
      </c>
      <c r="H24" s="100">
        <v>1300</v>
      </c>
      <c r="I24" s="110" t="s">
        <v>82</v>
      </c>
    </row>
    <row r="25" spans="1:9" ht="50.25" customHeight="1">
      <c r="A25" s="93" t="s">
        <v>72</v>
      </c>
      <c r="B25" s="94">
        <v>1300</v>
      </c>
      <c r="C25" s="95" t="s">
        <v>82</v>
      </c>
      <c r="D25" s="86"/>
      <c r="E25" s="86"/>
      <c r="F25" s="86"/>
      <c r="G25" s="109" t="s">
        <v>148</v>
      </c>
      <c r="H25" s="100">
        <v>1500</v>
      </c>
      <c r="I25" s="110" t="s">
        <v>82</v>
      </c>
    </row>
    <row r="26" spans="1:9" ht="27.75" customHeight="1">
      <c r="A26" s="93" t="s">
        <v>73</v>
      </c>
      <c r="B26" s="94">
        <v>1500</v>
      </c>
      <c r="C26" s="95" t="s">
        <v>82</v>
      </c>
      <c r="D26" s="86"/>
      <c r="E26" s="86"/>
      <c r="F26" s="86"/>
      <c r="G26" s="109" t="s">
        <v>149</v>
      </c>
      <c r="H26" s="100">
        <v>1300</v>
      </c>
      <c r="I26" s="110" t="s">
        <v>82</v>
      </c>
    </row>
    <row r="27" spans="1:9" ht="49.5">
      <c r="A27" s="93" t="s">
        <v>74</v>
      </c>
      <c r="B27" s="94">
        <v>1300</v>
      </c>
      <c r="C27" s="95" t="s">
        <v>82</v>
      </c>
      <c r="D27" s="86"/>
      <c r="E27" s="86"/>
      <c r="F27" s="86"/>
      <c r="G27" s="109" t="s">
        <v>150</v>
      </c>
      <c r="H27" s="100">
        <v>3200</v>
      </c>
      <c r="I27" s="110" t="s">
        <v>83</v>
      </c>
    </row>
    <row r="28" spans="1:9" ht="49.5">
      <c r="A28" s="93" t="s">
        <v>75</v>
      </c>
      <c r="B28" s="94">
        <v>3200</v>
      </c>
      <c r="C28" s="95" t="s">
        <v>83</v>
      </c>
      <c r="D28" s="86"/>
      <c r="E28" s="86"/>
      <c r="F28" s="86"/>
      <c r="G28" s="109" t="s">
        <v>197</v>
      </c>
      <c r="H28" s="100">
        <v>5000</v>
      </c>
      <c r="I28" s="110" t="s">
        <v>81</v>
      </c>
    </row>
    <row r="29" spans="1:9" ht="25.5" thickBot="1">
      <c r="A29" s="97" t="s">
        <v>76</v>
      </c>
      <c r="B29" s="96">
        <v>5000</v>
      </c>
      <c r="C29" s="98" t="s">
        <v>81</v>
      </c>
      <c r="D29" s="86"/>
      <c r="E29" s="86"/>
      <c r="F29" s="86"/>
      <c r="G29" s="112" t="s">
        <v>201</v>
      </c>
      <c r="H29" s="113">
        <v>1000</v>
      </c>
      <c r="I29" s="114" t="s">
        <v>80</v>
      </c>
    </row>
    <row r="30" spans="1:3" ht="18.75">
      <c r="A30" s="85"/>
      <c r="B30" s="85"/>
      <c r="C30" s="85"/>
    </row>
    <row r="31" spans="1:9" s="118" customFormat="1" ht="25.5">
      <c r="A31" s="116"/>
      <c r="B31" s="116"/>
      <c r="C31" s="117"/>
      <c r="G31" s="116"/>
      <c r="H31" s="116"/>
      <c r="I31" s="117"/>
    </row>
    <row r="32" spans="7:9" s="118" customFormat="1" ht="25.5">
      <c r="G32" s="119"/>
      <c r="H32" s="120"/>
      <c r="I32" s="121"/>
    </row>
    <row r="33" spans="7:9" s="118" customFormat="1" ht="25.5">
      <c r="G33" s="116"/>
      <c r="H33" s="116"/>
      <c r="I33" s="117"/>
    </row>
  </sheetData>
  <sheetProtection/>
  <mergeCells count="9">
    <mergeCell ref="G6:I6"/>
    <mergeCell ref="G7:I7"/>
    <mergeCell ref="G10:G11"/>
    <mergeCell ref="G12:I12"/>
    <mergeCell ref="A7:C7"/>
    <mergeCell ref="A8:C8"/>
    <mergeCell ref="A10:A11"/>
    <mergeCell ref="A12:C12"/>
    <mergeCell ref="G8:I8"/>
  </mergeCells>
  <printOptions/>
  <pageMargins left="0.7086614173228347" right="0.43" top="0.31" bottom="0.44" header="0.31496062992125984" footer="0.31496062992125984"/>
  <pageSetup fitToHeight="1" fitToWidth="1" horizontalDpi="600" verticalDpi="600" orientation="landscape" paperSize="9" scale="3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0">
      <selection activeCell="H67" sqref="H67"/>
    </sheetView>
  </sheetViews>
  <sheetFormatPr defaultColWidth="8.8515625" defaultRowHeight="15"/>
  <cols>
    <col min="1" max="1" width="66.421875" style="0" customWidth="1"/>
    <col min="2" max="2" width="12.421875" style="1" customWidth="1"/>
    <col min="3" max="3" width="10.8515625" style="8" customWidth="1"/>
    <col min="4" max="4" width="10.8515625" style="27" customWidth="1"/>
    <col min="5" max="5" width="10.421875" style="18" bestFit="1" customWidth="1"/>
    <col min="6" max="6" width="9.7109375" style="0" bestFit="1" customWidth="1"/>
    <col min="7" max="9" width="8.8515625" style="0" customWidth="1"/>
    <col min="10" max="10" width="11.140625" style="0" bestFit="1" customWidth="1"/>
  </cols>
  <sheetData>
    <row r="1" spans="3:4" ht="18">
      <c r="C1" s="15" t="s">
        <v>0</v>
      </c>
      <c r="D1" s="23"/>
    </row>
    <row r="2" spans="3:4" ht="15">
      <c r="C2" s="16" t="s">
        <v>1</v>
      </c>
      <c r="D2" s="24"/>
    </row>
    <row r="3" spans="3:4" ht="15">
      <c r="C3" s="16" t="s">
        <v>2</v>
      </c>
      <c r="D3" s="24"/>
    </row>
    <row r="4" spans="3:4" ht="15">
      <c r="C4" s="16" t="s">
        <v>3</v>
      </c>
      <c r="D4" s="24"/>
    </row>
    <row r="6" spans="1:4" ht="15.75">
      <c r="A6" s="133" t="s">
        <v>101</v>
      </c>
      <c r="B6" s="133"/>
      <c r="C6" s="133"/>
      <c r="D6" s="25"/>
    </row>
    <row r="7" spans="1:4" ht="15.75">
      <c r="A7" s="134" t="s">
        <v>12</v>
      </c>
      <c r="B7" s="134"/>
      <c r="C7" s="134"/>
      <c r="D7" s="26"/>
    </row>
    <row r="8" spans="1:4" ht="15.75">
      <c r="A8" s="133" t="s">
        <v>13</v>
      </c>
      <c r="B8" s="133"/>
      <c r="C8" s="133"/>
      <c r="D8" s="25"/>
    </row>
    <row r="9" ht="15.75" thickBot="1"/>
    <row r="10" spans="1:10" ht="24">
      <c r="A10" s="167" t="s">
        <v>4</v>
      </c>
      <c r="B10" s="2" t="s">
        <v>5</v>
      </c>
      <c r="C10" s="9" t="s">
        <v>6</v>
      </c>
      <c r="D10" s="28" t="s">
        <v>95</v>
      </c>
      <c r="E10" s="19" t="s">
        <v>94</v>
      </c>
      <c r="F10" s="2" t="s">
        <v>96</v>
      </c>
      <c r="G10" s="2" t="s">
        <v>97</v>
      </c>
      <c r="H10" s="2" t="s">
        <v>98</v>
      </c>
      <c r="I10" s="2" t="s">
        <v>99</v>
      </c>
      <c r="J10" s="29" t="s">
        <v>100</v>
      </c>
    </row>
    <row r="11" spans="1:10" ht="16.5" thickBot="1">
      <c r="A11" s="168"/>
      <c r="B11" s="3" t="s">
        <v>7</v>
      </c>
      <c r="C11" s="10" t="s">
        <v>8</v>
      </c>
      <c r="D11" s="30" t="s">
        <v>7</v>
      </c>
      <c r="E11" s="20" t="s">
        <v>7</v>
      </c>
      <c r="F11" s="3" t="s">
        <v>7</v>
      </c>
      <c r="G11" s="3" t="s">
        <v>7</v>
      </c>
      <c r="H11" s="3" t="s">
        <v>7</v>
      </c>
      <c r="I11" s="3" t="s">
        <v>7</v>
      </c>
      <c r="J11" s="31" t="s">
        <v>7</v>
      </c>
    </row>
    <row r="12" spans="1:10" ht="12" customHeight="1">
      <c r="A12" s="164" t="s">
        <v>10</v>
      </c>
      <c r="B12" s="165"/>
      <c r="C12" s="166"/>
      <c r="D12" s="32"/>
      <c r="E12" s="33"/>
      <c r="F12" s="34"/>
      <c r="G12" s="34"/>
      <c r="H12" s="34"/>
      <c r="I12" s="34"/>
      <c r="J12" s="35"/>
    </row>
    <row r="13" spans="1:10" ht="12" customHeight="1">
      <c r="A13" s="5" t="s">
        <v>9</v>
      </c>
      <c r="B13" s="4">
        <v>2500</v>
      </c>
      <c r="C13" s="11">
        <v>120</v>
      </c>
      <c r="D13" s="36">
        <f>ROUND((B13-B13/1.18),2)</f>
        <v>381.36</v>
      </c>
      <c r="E13" s="21">
        <f>B13-D13</f>
        <v>2118.64</v>
      </c>
      <c r="F13" s="37">
        <f>ROUND((E13-E13/1.1),2)*2</f>
        <v>385.2</v>
      </c>
      <c r="G13" s="38">
        <f>ROUND((15000/164.2/60*C13)*1.302,2)</f>
        <v>237.88</v>
      </c>
      <c r="H13" s="38">
        <v>584.25</v>
      </c>
      <c r="I13" s="38">
        <f>ROUND(G13/1.302*0.32,2)</f>
        <v>58.47</v>
      </c>
      <c r="J13" s="39">
        <f>E13-F13-G13-H13-I13</f>
        <v>852.8399999999999</v>
      </c>
    </row>
    <row r="14" spans="1:10" ht="12" customHeight="1">
      <c r="A14" s="5" t="s">
        <v>11</v>
      </c>
      <c r="B14" s="4">
        <v>25</v>
      </c>
      <c r="C14" s="11">
        <v>1</v>
      </c>
      <c r="D14" s="36">
        <f>ROUND((B14-B14/1.18),2)</f>
        <v>3.81</v>
      </c>
      <c r="E14" s="21">
        <f>B14-D14</f>
        <v>21.19</v>
      </c>
      <c r="F14" s="37">
        <f>ROUND((E14-E14/1.1),2)*2</f>
        <v>3.86</v>
      </c>
      <c r="G14" s="38">
        <f>ROUND((15000/164.2/60*C14)*1.302,2)</f>
        <v>1.98</v>
      </c>
      <c r="H14" s="38">
        <v>5</v>
      </c>
      <c r="I14" s="38">
        <f>ROUND(G14/1.302*0.32,2)</f>
        <v>0.49</v>
      </c>
      <c r="J14" s="39">
        <f>E14-F14-G14-H14-I14</f>
        <v>9.860000000000001</v>
      </c>
    </row>
    <row r="15" spans="1:10" ht="12" customHeight="1">
      <c r="A15" s="5" t="s">
        <v>58</v>
      </c>
      <c r="B15" s="4">
        <v>950</v>
      </c>
      <c r="C15" s="11">
        <v>40</v>
      </c>
      <c r="D15" s="36">
        <f>ROUND((B15-B15/1.18),2)</f>
        <v>144.92</v>
      </c>
      <c r="E15" s="21">
        <f>B15-D15</f>
        <v>805.08</v>
      </c>
      <c r="F15" s="37">
        <f>ROUND((E15-E15/1.1),2)*2</f>
        <v>146.38</v>
      </c>
      <c r="G15" s="38">
        <f>ROUND((15000/164.2/60*C15)*1.302,2)</f>
        <v>79.29</v>
      </c>
      <c r="H15" s="38">
        <v>300.5</v>
      </c>
      <c r="I15" s="38">
        <f>ROUND(G15/1.302*0.32,2)</f>
        <v>19.49</v>
      </c>
      <c r="J15" s="39">
        <f>E15-F15-G15-H15-I15</f>
        <v>259.4200000000001</v>
      </c>
    </row>
    <row r="16" spans="1:10" ht="12" customHeight="1">
      <c r="A16" s="5" t="s">
        <v>14</v>
      </c>
      <c r="B16" s="4">
        <v>300</v>
      </c>
      <c r="C16" s="11">
        <v>50</v>
      </c>
      <c r="D16" s="36">
        <f>ROUND((B16-B16/1.18),2)</f>
        <v>45.76</v>
      </c>
      <c r="E16" s="21">
        <f>B16-D16</f>
        <v>254.24</v>
      </c>
      <c r="F16" s="37">
        <f>ROUND((E16-E16/1.1),2)*2</f>
        <v>46.22</v>
      </c>
      <c r="G16" s="38">
        <f>ROUND((15000/164.2/60*C16)*1.302,2)</f>
        <v>99.12</v>
      </c>
      <c r="H16" s="38"/>
      <c r="I16" s="38">
        <f>ROUND(G16/1.302*0.32,2)</f>
        <v>24.36</v>
      </c>
      <c r="J16" s="39">
        <f>E16-F16-G16-H16-I16</f>
        <v>84.54</v>
      </c>
    </row>
    <row r="17" spans="1:10" ht="12" customHeight="1" thickBot="1">
      <c r="A17" s="5" t="s">
        <v>15</v>
      </c>
      <c r="B17" s="4"/>
      <c r="C17" s="11"/>
      <c r="D17" s="43"/>
      <c r="E17" s="44"/>
      <c r="F17" s="45"/>
      <c r="G17" s="45"/>
      <c r="H17" s="45"/>
      <c r="I17" s="45"/>
      <c r="J17" s="46"/>
    </row>
    <row r="18" spans="1:10" ht="12" customHeight="1">
      <c r="A18" s="164" t="s">
        <v>16</v>
      </c>
      <c r="B18" s="165"/>
      <c r="C18" s="166"/>
      <c r="D18" s="32"/>
      <c r="E18" s="33"/>
      <c r="F18" s="34"/>
      <c r="G18" s="34"/>
      <c r="H18" s="34"/>
      <c r="I18" s="34"/>
      <c r="J18" s="35"/>
    </row>
    <row r="19" spans="1:10" ht="12" customHeight="1">
      <c r="A19" s="5" t="s">
        <v>17</v>
      </c>
      <c r="B19" s="4">
        <v>800</v>
      </c>
      <c r="C19" s="11">
        <v>60</v>
      </c>
      <c r="D19" s="36">
        <f>ROUND((B19-B19/1.18),2)</f>
        <v>122.03</v>
      </c>
      <c r="E19" s="21">
        <f>B19-D19</f>
        <v>677.97</v>
      </c>
      <c r="F19" s="37">
        <f>ROUND((E19-E19/1.1),2)*2</f>
        <v>123.26</v>
      </c>
      <c r="G19" s="38">
        <f>ROUND((15000/164.2/60*C19)*1.302,2)</f>
        <v>118.94</v>
      </c>
      <c r="H19" s="38"/>
      <c r="I19" s="38">
        <f>ROUND(G19/1.302*0.32,2)</f>
        <v>29.23</v>
      </c>
      <c r="J19" s="39">
        <f>E19-F19-G19-H19-I19</f>
        <v>406.54</v>
      </c>
    </row>
    <row r="20" spans="1:10" ht="12" customHeight="1" thickBot="1">
      <c r="A20" s="5" t="s">
        <v>19</v>
      </c>
      <c r="B20" s="4"/>
      <c r="C20" s="11"/>
      <c r="D20" s="40"/>
      <c r="E20" s="22"/>
      <c r="F20" s="41"/>
      <c r="G20" s="41"/>
      <c r="H20" s="41"/>
      <c r="I20" s="41"/>
      <c r="J20" s="42"/>
    </row>
    <row r="21" spans="1:10" ht="12" customHeight="1">
      <c r="A21" s="164" t="s">
        <v>22</v>
      </c>
      <c r="B21" s="165"/>
      <c r="C21" s="166"/>
      <c r="D21" s="32"/>
      <c r="E21" s="33"/>
      <c r="F21" s="34"/>
      <c r="G21" s="34"/>
      <c r="H21" s="34"/>
      <c r="I21" s="34"/>
      <c r="J21" s="35"/>
    </row>
    <row r="22" spans="1:10" ht="12" customHeight="1">
      <c r="A22" s="6" t="s">
        <v>20</v>
      </c>
      <c r="B22" s="4"/>
      <c r="C22" s="11"/>
      <c r="D22" s="36"/>
      <c r="E22" s="21"/>
      <c r="F22" s="38"/>
      <c r="G22" s="38"/>
      <c r="H22" s="38"/>
      <c r="I22" s="38"/>
      <c r="J22" s="17"/>
    </row>
    <row r="23" spans="1:10" ht="12" customHeight="1">
      <c r="A23" s="13" t="s">
        <v>86</v>
      </c>
      <c r="B23" s="4">
        <v>1800</v>
      </c>
      <c r="C23" s="11">
        <v>90</v>
      </c>
      <c r="D23" s="36">
        <f aca="true" t="shared" si="0" ref="D23:D31">ROUND((B23-B23/1.18),2)</f>
        <v>274.58</v>
      </c>
      <c r="E23" s="21">
        <f aca="true" t="shared" si="1" ref="E23:E31">B23-D23</f>
        <v>1525.42</v>
      </c>
      <c r="F23" s="37">
        <f aca="true" t="shared" si="2" ref="F23:F31">ROUND((E23-E23/1.1),2)*2</f>
        <v>277.34</v>
      </c>
      <c r="G23" s="38">
        <f aca="true" t="shared" si="3" ref="G23:G31">ROUND((15000/164.2/60*C23)*1.302,2)</f>
        <v>178.41</v>
      </c>
      <c r="H23" s="38"/>
      <c r="I23" s="38">
        <f aca="true" t="shared" si="4" ref="I23:I31">ROUND(G23/1.302*0.32,2)</f>
        <v>43.85</v>
      </c>
      <c r="J23" s="39">
        <f aca="true" t="shared" si="5" ref="J23:J31">E23-F23-G23-H23-I23</f>
        <v>1025.8200000000002</v>
      </c>
    </row>
    <row r="24" spans="1:10" ht="12" customHeight="1">
      <c r="A24" s="13" t="s">
        <v>87</v>
      </c>
      <c r="B24" s="4">
        <v>1200</v>
      </c>
      <c r="C24" s="11">
        <v>45</v>
      </c>
      <c r="D24" s="36">
        <f t="shared" si="0"/>
        <v>183.05</v>
      </c>
      <c r="E24" s="21">
        <f t="shared" si="1"/>
        <v>1016.95</v>
      </c>
      <c r="F24" s="37">
        <f t="shared" si="2"/>
        <v>184.9</v>
      </c>
      <c r="G24" s="38">
        <f t="shared" si="3"/>
        <v>89.21</v>
      </c>
      <c r="H24" s="38"/>
      <c r="I24" s="38">
        <f t="shared" si="4"/>
        <v>21.93</v>
      </c>
      <c r="J24" s="39">
        <f t="shared" si="5"/>
        <v>720.9100000000001</v>
      </c>
    </row>
    <row r="25" spans="1:10" ht="12" customHeight="1">
      <c r="A25" s="13" t="s">
        <v>88</v>
      </c>
      <c r="B25" s="4">
        <v>1800</v>
      </c>
      <c r="C25" s="11">
        <v>90</v>
      </c>
      <c r="D25" s="36">
        <f t="shared" si="0"/>
        <v>274.58</v>
      </c>
      <c r="E25" s="21">
        <f t="shared" si="1"/>
        <v>1525.42</v>
      </c>
      <c r="F25" s="37">
        <f t="shared" si="2"/>
        <v>277.34</v>
      </c>
      <c r="G25" s="38">
        <f t="shared" si="3"/>
        <v>178.41</v>
      </c>
      <c r="H25" s="38"/>
      <c r="I25" s="38">
        <f t="shared" si="4"/>
        <v>43.85</v>
      </c>
      <c r="J25" s="39">
        <f t="shared" si="5"/>
        <v>1025.8200000000002</v>
      </c>
    </row>
    <row r="26" spans="1:10" ht="12" customHeight="1">
      <c r="A26" s="13" t="s">
        <v>89</v>
      </c>
      <c r="B26" s="4">
        <v>1800</v>
      </c>
      <c r="C26" s="11">
        <v>90</v>
      </c>
      <c r="D26" s="36">
        <f t="shared" si="0"/>
        <v>274.58</v>
      </c>
      <c r="E26" s="21">
        <f t="shared" si="1"/>
        <v>1525.42</v>
      </c>
      <c r="F26" s="37">
        <f t="shared" si="2"/>
        <v>277.34</v>
      </c>
      <c r="G26" s="38">
        <f t="shared" si="3"/>
        <v>178.41</v>
      </c>
      <c r="H26" s="38"/>
      <c r="I26" s="38">
        <f t="shared" si="4"/>
        <v>43.85</v>
      </c>
      <c r="J26" s="39">
        <f t="shared" si="5"/>
        <v>1025.8200000000002</v>
      </c>
    </row>
    <row r="27" spans="1:10" ht="12" customHeight="1">
      <c r="A27" s="13" t="s">
        <v>90</v>
      </c>
      <c r="B27" s="4">
        <v>900</v>
      </c>
      <c r="C27" s="11">
        <v>60</v>
      </c>
      <c r="D27" s="36">
        <f t="shared" si="0"/>
        <v>137.29</v>
      </c>
      <c r="E27" s="21">
        <f t="shared" si="1"/>
        <v>762.71</v>
      </c>
      <c r="F27" s="37">
        <f t="shared" si="2"/>
        <v>138.68</v>
      </c>
      <c r="G27" s="38">
        <f t="shared" si="3"/>
        <v>118.94</v>
      </c>
      <c r="H27" s="38"/>
      <c r="I27" s="38">
        <f t="shared" si="4"/>
        <v>29.23</v>
      </c>
      <c r="J27" s="39">
        <f t="shared" si="5"/>
        <v>475.85999999999996</v>
      </c>
    </row>
    <row r="28" spans="1:10" ht="12" customHeight="1">
      <c r="A28" s="13" t="s">
        <v>91</v>
      </c>
      <c r="B28" s="4">
        <v>1800</v>
      </c>
      <c r="C28" s="11">
        <v>90</v>
      </c>
      <c r="D28" s="36">
        <f t="shared" si="0"/>
        <v>274.58</v>
      </c>
      <c r="E28" s="21">
        <f t="shared" si="1"/>
        <v>1525.42</v>
      </c>
      <c r="F28" s="37">
        <f t="shared" si="2"/>
        <v>277.34</v>
      </c>
      <c r="G28" s="38">
        <f t="shared" si="3"/>
        <v>178.41</v>
      </c>
      <c r="H28" s="38"/>
      <c r="I28" s="38">
        <f t="shared" si="4"/>
        <v>43.85</v>
      </c>
      <c r="J28" s="39">
        <f t="shared" si="5"/>
        <v>1025.8200000000002</v>
      </c>
    </row>
    <row r="29" spans="1:10" ht="12" customHeight="1">
      <c r="A29" s="13" t="s">
        <v>92</v>
      </c>
      <c r="B29" s="4">
        <v>900</v>
      </c>
      <c r="C29" s="11">
        <v>60</v>
      </c>
      <c r="D29" s="36">
        <f t="shared" si="0"/>
        <v>137.29</v>
      </c>
      <c r="E29" s="21">
        <f t="shared" si="1"/>
        <v>762.71</v>
      </c>
      <c r="F29" s="37">
        <f t="shared" si="2"/>
        <v>138.68</v>
      </c>
      <c r="G29" s="38">
        <f t="shared" si="3"/>
        <v>118.94</v>
      </c>
      <c r="H29" s="38"/>
      <c r="I29" s="38">
        <f t="shared" si="4"/>
        <v>29.23</v>
      </c>
      <c r="J29" s="39">
        <f t="shared" si="5"/>
        <v>475.85999999999996</v>
      </c>
    </row>
    <row r="30" spans="1:10" ht="12" customHeight="1">
      <c r="A30" s="13" t="s">
        <v>56</v>
      </c>
      <c r="B30" s="4">
        <v>1800</v>
      </c>
      <c r="C30" s="11">
        <v>90</v>
      </c>
      <c r="D30" s="36">
        <f t="shared" si="0"/>
        <v>274.58</v>
      </c>
      <c r="E30" s="21">
        <f t="shared" si="1"/>
        <v>1525.42</v>
      </c>
      <c r="F30" s="37">
        <f t="shared" si="2"/>
        <v>277.34</v>
      </c>
      <c r="G30" s="38">
        <f t="shared" si="3"/>
        <v>178.41</v>
      </c>
      <c r="H30" s="38"/>
      <c r="I30" s="38">
        <f t="shared" si="4"/>
        <v>43.85</v>
      </c>
      <c r="J30" s="39">
        <f t="shared" si="5"/>
        <v>1025.8200000000002</v>
      </c>
    </row>
    <row r="31" spans="1:10" ht="12" customHeight="1">
      <c r="A31" s="13" t="s">
        <v>93</v>
      </c>
      <c r="B31" s="4">
        <v>500</v>
      </c>
      <c r="C31" s="11">
        <v>20</v>
      </c>
      <c r="D31" s="36">
        <f t="shared" si="0"/>
        <v>76.27</v>
      </c>
      <c r="E31" s="21">
        <f t="shared" si="1"/>
        <v>423.73</v>
      </c>
      <c r="F31" s="37">
        <f t="shared" si="2"/>
        <v>77.04</v>
      </c>
      <c r="G31" s="38">
        <f t="shared" si="3"/>
        <v>39.65</v>
      </c>
      <c r="H31" s="38"/>
      <c r="I31" s="38">
        <f t="shared" si="4"/>
        <v>9.75</v>
      </c>
      <c r="J31" s="39">
        <f t="shared" si="5"/>
        <v>297.29</v>
      </c>
    </row>
    <row r="32" spans="1:10" ht="12" customHeight="1">
      <c r="A32" s="6" t="s">
        <v>21</v>
      </c>
      <c r="B32" s="4"/>
      <c r="C32" s="11"/>
      <c r="D32" s="36"/>
      <c r="E32" s="21"/>
      <c r="F32" s="38"/>
      <c r="G32" s="38"/>
      <c r="H32" s="38"/>
      <c r="I32" s="38"/>
      <c r="J32" s="17"/>
    </row>
    <row r="33" spans="1:10" ht="12" customHeight="1">
      <c r="A33" s="13" t="s">
        <v>47</v>
      </c>
      <c r="B33" s="4">
        <v>2400</v>
      </c>
      <c r="C33" s="11">
        <v>90</v>
      </c>
      <c r="D33" s="36">
        <f aca="true" t="shared" si="6" ref="D33:D42">ROUND((B33-B33/1.18),2)</f>
        <v>366.1</v>
      </c>
      <c r="E33" s="21">
        <f aca="true" t="shared" si="7" ref="E33:E42">B33-D33</f>
        <v>2033.9</v>
      </c>
      <c r="F33" s="37">
        <f aca="true" t="shared" si="8" ref="F33:F47">ROUND((E33-E33/1.1),2)*2</f>
        <v>369.8</v>
      </c>
      <c r="G33" s="38">
        <f aca="true" t="shared" si="9" ref="G33:G42">ROUND((15000/164.2/60*C33)*1.302,2)</f>
        <v>178.41</v>
      </c>
      <c r="H33" s="38"/>
      <c r="I33" s="38">
        <f aca="true" t="shared" si="10" ref="I33:I42">ROUND(G33/1.302*0.32,2)</f>
        <v>43.85</v>
      </c>
      <c r="J33" s="39">
        <f aca="true" t="shared" si="11" ref="J33:J42">E33-F33-G33-H33-I33</f>
        <v>1441.8400000000001</v>
      </c>
    </row>
    <row r="34" spans="1:10" ht="12" customHeight="1">
      <c r="A34" s="13" t="s">
        <v>48</v>
      </c>
      <c r="B34" s="4">
        <v>1200</v>
      </c>
      <c r="C34" s="11">
        <v>60</v>
      </c>
      <c r="D34" s="36">
        <f t="shared" si="6"/>
        <v>183.05</v>
      </c>
      <c r="E34" s="21">
        <f t="shared" si="7"/>
        <v>1016.95</v>
      </c>
      <c r="F34" s="37">
        <f t="shared" si="8"/>
        <v>184.9</v>
      </c>
      <c r="G34" s="38">
        <f t="shared" si="9"/>
        <v>118.94</v>
      </c>
      <c r="H34" s="38"/>
      <c r="I34" s="38">
        <f t="shared" si="10"/>
        <v>29.23</v>
      </c>
      <c r="J34" s="39">
        <f t="shared" si="11"/>
        <v>683.8800000000001</v>
      </c>
    </row>
    <row r="35" spans="1:10" ht="12" customHeight="1">
      <c r="A35" s="13" t="s">
        <v>49</v>
      </c>
      <c r="B35" s="4">
        <v>2400</v>
      </c>
      <c r="C35" s="11">
        <v>90</v>
      </c>
      <c r="D35" s="36">
        <f t="shared" si="6"/>
        <v>366.1</v>
      </c>
      <c r="E35" s="21">
        <f t="shared" si="7"/>
        <v>2033.9</v>
      </c>
      <c r="F35" s="37">
        <f t="shared" si="8"/>
        <v>369.8</v>
      </c>
      <c r="G35" s="38">
        <f t="shared" si="9"/>
        <v>178.41</v>
      </c>
      <c r="H35" s="38"/>
      <c r="I35" s="38">
        <f t="shared" si="10"/>
        <v>43.85</v>
      </c>
      <c r="J35" s="39">
        <f t="shared" si="11"/>
        <v>1441.8400000000001</v>
      </c>
    </row>
    <row r="36" spans="1:10" ht="12" customHeight="1">
      <c r="A36" s="13" t="s">
        <v>50</v>
      </c>
      <c r="B36" s="4">
        <v>2400</v>
      </c>
      <c r="C36" s="11">
        <v>90</v>
      </c>
      <c r="D36" s="36">
        <f t="shared" si="6"/>
        <v>366.1</v>
      </c>
      <c r="E36" s="21">
        <f t="shared" si="7"/>
        <v>2033.9</v>
      </c>
      <c r="F36" s="37">
        <f t="shared" si="8"/>
        <v>369.8</v>
      </c>
      <c r="G36" s="38">
        <f t="shared" si="9"/>
        <v>178.41</v>
      </c>
      <c r="H36" s="38"/>
      <c r="I36" s="38">
        <f t="shared" si="10"/>
        <v>43.85</v>
      </c>
      <c r="J36" s="39">
        <f t="shared" si="11"/>
        <v>1441.8400000000001</v>
      </c>
    </row>
    <row r="37" spans="1:10" ht="12" customHeight="1">
      <c r="A37" s="13" t="s">
        <v>51</v>
      </c>
      <c r="B37" s="4">
        <v>1200</v>
      </c>
      <c r="C37" s="11">
        <v>60</v>
      </c>
      <c r="D37" s="36">
        <f t="shared" si="6"/>
        <v>183.05</v>
      </c>
      <c r="E37" s="21">
        <f t="shared" si="7"/>
        <v>1016.95</v>
      </c>
      <c r="F37" s="37">
        <f t="shared" si="8"/>
        <v>184.9</v>
      </c>
      <c r="G37" s="38">
        <f t="shared" si="9"/>
        <v>118.94</v>
      </c>
      <c r="H37" s="38"/>
      <c r="I37" s="38">
        <f t="shared" si="10"/>
        <v>29.23</v>
      </c>
      <c r="J37" s="39">
        <f t="shared" si="11"/>
        <v>683.8800000000001</v>
      </c>
    </row>
    <row r="38" spans="1:10" ht="12" customHeight="1">
      <c r="A38" s="13" t="s">
        <v>52</v>
      </c>
      <c r="B38" s="4">
        <v>2400</v>
      </c>
      <c r="C38" s="11">
        <v>90</v>
      </c>
      <c r="D38" s="36">
        <f t="shared" si="6"/>
        <v>366.1</v>
      </c>
      <c r="E38" s="21">
        <f t="shared" si="7"/>
        <v>2033.9</v>
      </c>
      <c r="F38" s="37">
        <f t="shared" si="8"/>
        <v>369.8</v>
      </c>
      <c r="G38" s="38">
        <f t="shared" si="9"/>
        <v>178.41</v>
      </c>
      <c r="H38" s="38"/>
      <c r="I38" s="38">
        <f t="shared" si="10"/>
        <v>43.85</v>
      </c>
      <c r="J38" s="39">
        <f t="shared" si="11"/>
        <v>1441.8400000000001</v>
      </c>
    </row>
    <row r="39" spans="1:10" ht="12" customHeight="1">
      <c r="A39" s="13" t="s">
        <v>53</v>
      </c>
      <c r="B39" s="4">
        <v>1200</v>
      </c>
      <c r="C39" s="11">
        <v>60</v>
      </c>
      <c r="D39" s="36">
        <f t="shared" si="6"/>
        <v>183.05</v>
      </c>
      <c r="E39" s="21">
        <f t="shared" si="7"/>
        <v>1016.95</v>
      </c>
      <c r="F39" s="37">
        <f t="shared" si="8"/>
        <v>184.9</v>
      </c>
      <c r="G39" s="38">
        <f t="shared" si="9"/>
        <v>118.94</v>
      </c>
      <c r="H39" s="38"/>
      <c r="I39" s="38">
        <f t="shared" si="10"/>
        <v>29.23</v>
      </c>
      <c r="J39" s="39">
        <f t="shared" si="11"/>
        <v>683.8800000000001</v>
      </c>
    </row>
    <row r="40" spans="1:10" ht="12" customHeight="1">
      <c r="A40" s="13" t="s">
        <v>55</v>
      </c>
      <c r="B40" s="4">
        <v>2400</v>
      </c>
      <c r="C40" s="11">
        <v>90</v>
      </c>
      <c r="D40" s="36">
        <f t="shared" si="6"/>
        <v>366.1</v>
      </c>
      <c r="E40" s="21">
        <f t="shared" si="7"/>
        <v>2033.9</v>
      </c>
      <c r="F40" s="37">
        <f t="shared" si="8"/>
        <v>369.8</v>
      </c>
      <c r="G40" s="38">
        <f t="shared" si="9"/>
        <v>178.41</v>
      </c>
      <c r="H40" s="38"/>
      <c r="I40" s="38">
        <f t="shared" si="10"/>
        <v>43.85</v>
      </c>
      <c r="J40" s="39">
        <f t="shared" si="11"/>
        <v>1441.8400000000001</v>
      </c>
    </row>
    <row r="41" spans="1:10" ht="12" customHeight="1">
      <c r="A41" s="13" t="s">
        <v>56</v>
      </c>
      <c r="B41" s="4">
        <v>2400</v>
      </c>
      <c r="C41" s="11">
        <v>90</v>
      </c>
      <c r="D41" s="36">
        <f t="shared" si="6"/>
        <v>366.1</v>
      </c>
      <c r="E41" s="21">
        <f t="shared" si="7"/>
        <v>2033.9</v>
      </c>
      <c r="F41" s="37">
        <f t="shared" si="8"/>
        <v>369.8</v>
      </c>
      <c r="G41" s="38">
        <f t="shared" si="9"/>
        <v>178.41</v>
      </c>
      <c r="H41" s="38"/>
      <c r="I41" s="38">
        <f t="shared" si="10"/>
        <v>43.85</v>
      </c>
      <c r="J41" s="39">
        <f t="shared" si="11"/>
        <v>1441.8400000000001</v>
      </c>
    </row>
    <row r="42" spans="1:10" ht="12" customHeight="1" thickBot="1">
      <c r="A42" s="13" t="s">
        <v>57</v>
      </c>
      <c r="B42" s="4">
        <v>1500</v>
      </c>
      <c r="C42" s="11">
        <v>50</v>
      </c>
      <c r="D42" s="43">
        <f t="shared" si="6"/>
        <v>228.81</v>
      </c>
      <c r="E42" s="44">
        <f t="shared" si="7"/>
        <v>1271.19</v>
      </c>
      <c r="F42" s="49">
        <f t="shared" si="8"/>
        <v>231.12</v>
      </c>
      <c r="G42" s="45">
        <f t="shared" si="9"/>
        <v>99.12</v>
      </c>
      <c r="H42" s="45"/>
      <c r="I42" s="45">
        <f t="shared" si="10"/>
        <v>24.36</v>
      </c>
      <c r="J42" s="50">
        <f t="shared" si="11"/>
        <v>916.5900000000001</v>
      </c>
    </row>
    <row r="43" spans="1:10" ht="12" customHeight="1">
      <c r="A43" s="164" t="s">
        <v>23</v>
      </c>
      <c r="B43" s="165"/>
      <c r="C43" s="166"/>
      <c r="D43" s="32"/>
      <c r="E43" s="33"/>
      <c r="F43" s="34"/>
      <c r="G43" s="34"/>
      <c r="H43" s="34"/>
      <c r="I43" s="34"/>
      <c r="J43" s="35"/>
    </row>
    <row r="44" spans="1:10" ht="12" customHeight="1">
      <c r="A44" s="5" t="s">
        <v>24</v>
      </c>
      <c r="B44" s="4">
        <v>1100</v>
      </c>
      <c r="C44" s="11">
        <v>60</v>
      </c>
      <c r="D44" s="36">
        <f>ROUND((B44-B44/1.18),2)</f>
        <v>167.8</v>
      </c>
      <c r="E44" s="21">
        <f>B44-D44</f>
        <v>932.2</v>
      </c>
      <c r="F44" s="37">
        <f t="shared" si="8"/>
        <v>169.5</v>
      </c>
      <c r="G44" s="38">
        <f>ROUND((15000/164.2/60*C44)*1.302,2)</f>
        <v>118.94</v>
      </c>
      <c r="H44" s="38"/>
      <c r="I44" s="38">
        <f>ROUND(G44/1.302*0.32,2)</f>
        <v>29.23</v>
      </c>
      <c r="J44" s="39">
        <f>E44-F44-G44-H44-I44</f>
        <v>614.53</v>
      </c>
    </row>
    <row r="45" spans="1:10" ht="12" customHeight="1">
      <c r="A45" s="5" t="s">
        <v>25</v>
      </c>
      <c r="B45" s="4">
        <v>1500</v>
      </c>
      <c r="C45" s="11">
        <v>90</v>
      </c>
      <c r="D45" s="36">
        <f>ROUND((B45-B45/1.18),2)</f>
        <v>228.81</v>
      </c>
      <c r="E45" s="21">
        <f>B45-D45</f>
        <v>1271.19</v>
      </c>
      <c r="F45" s="37">
        <f t="shared" si="8"/>
        <v>231.12</v>
      </c>
      <c r="G45" s="38">
        <f>ROUND((15000/164.2/60*C45)*1.302,2)</f>
        <v>178.41</v>
      </c>
      <c r="H45" s="38"/>
      <c r="I45" s="38">
        <f>ROUND(G45/1.302*0.32,2)</f>
        <v>43.85</v>
      </c>
      <c r="J45" s="39">
        <f>E45-F45-G45-H45-I45</f>
        <v>817.8100000000002</v>
      </c>
    </row>
    <row r="46" spans="1:10" ht="12" customHeight="1">
      <c r="A46" s="5" t="s">
        <v>26</v>
      </c>
      <c r="B46" s="4">
        <v>2100</v>
      </c>
      <c r="C46" s="11">
        <v>90</v>
      </c>
      <c r="D46" s="36">
        <f>ROUND((B46-B46/1.18),2)</f>
        <v>320.34</v>
      </c>
      <c r="E46" s="21">
        <f>B46-D46</f>
        <v>1779.66</v>
      </c>
      <c r="F46" s="37">
        <f t="shared" si="8"/>
        <v>323.58</v>
      </c>
      <c r="G46" s="38">
        <f>ROUND((15000/164.2/60*C46)*1.302,2)</f>
        <v>178.41</v>
      </c>
      <c r="H46" s="38"/>
      <c r="I46" s="38">
        <f>ROUND(G46/1.302*0.32,2)</f>
        <v>43.85</v>
      </c>
      <c r="J46" s="39">
        <f>E46-F46-G46-H46-I46</f>
        <v>1233.8200000000002</v>
      </c>
    </row>
    <row r="47" spans="1:10" ht="12" customHeight="1" thickBot="1">
      <c r="A47" s="5" t="s">
        <v>27</v>
      </c>
      <c r="B47" s="4">
        <v>2500</v>
      </c>
      <c r="C47" s="11">
        <v>120</v>
      </c>
      <c r="D47" s="40">
        <f>ROUND((B47-B47/1.18),2)</f>
        <v>381.36</v>
      </c>
      <c r="E47" s="22">
        <f>B47-D47</f>
        <v>2118.64</v>
      </c>
      <c r="F47" s="47">
        <f t="shared" si="8"/>
        <v>385.2</v>
      </c>
      <c r="G47" s="41">
        <f>ROUND((15000/164.2/60*C47)*1.302,2)</f>
        <v>237.88</v>
      </c>
      <c r="H47" s="41"/>
      <c r="I47" s="41">
        <f>ROUND(G47/1.302*0.32,2)</f>
        <v>58.47</v>
      </c>
      <c r="J47" s="48">
        <f>E47-F47-G47-H47-I47</f>
        <v>1437.09</v>
      </c>
    </row>
    <row r="48" spans="1:10" ht="12" customHeight="1">
      <c r="A48" s="164" t="s">
        <v>28</v>
      </c>
      <c r="B48" s="165"/>
      <c r="C48" s="166"/>
      <c r="D48" s="32"/>
      <c r="E48" s="33"/>
      <c r="F48" s="34"/>
      <c r="G48" s="34"/>
      <c r="H48" s="34"/>
      <c r="I48" s="34"/>
      <c r="J48" s="35"/>
    </row>
    <row r="49" spans="1:10" ht="12" customHeight="1">
      <c r="A49" s="6" t="s">
        <v>29</v>
      </c>
      <c r="B49" s="4"/>
      <c r="C49" s="11"/>
      <c r="D49" s="36"/>
      <c r="E49" s="21"/>
      <c r="F49" s="38"/>
      <c r="G49" s="38"/>
      <c r="H49" s="38"/>
      <c r="I49" s="38"/>
      <c r="J49" s="17"/>
    </row>
    <row r="50" spans="1:10" ht="12" customHeight="1">
      <c r="A50" s="13" t="s">
        <v>30</v>
      </c>
      <c r="B50" s="4">
        <v>1200</v>
      </c>
      <c r="C50" s="11">
        <v>30</v>
      </c>
      <c r="D50" s="36">
        <f aca="true" t="shared" si="12" ref="D50:D56">ROUND((B50-B50/1.18),2)</f>
        <v>183.05</v>
      </c>
      <c r="E50" s="21">
        <f aca="true" t="shared" si="13" ref="E50:E56">B50-D50</f>
        <v>1016.95</v>
      </c>
      <c r="F50" s="37">
        <f aca="true" t="shared" si="14" ref="F50:F56">ROUND((E50-E50/1.1),2)*2</f>
        <v>184.9</v>
      </c>
      <c r="G50" s="38">
        <f aca="true" t="shared" si="15" ref="G50:G56">ROUND((15000/164.2/60*C50)*1.302,2)</f>
        <v>59.47</v>
      </c>
      <c r="H50" s="38"/>
      <c r="I50" s="38">
        <f aca="true" t="shared" si="16" ref="I50:I56">ROUND(G50/1.302*0.32,2)</f>
        <v>14.62</v>
      </c>
      <c r="J50" s="39">
        <f aca="true" t="shared" si="17" ref="J50:J56">E50-F50-G50-H50-I50</f>
        <v>757.96</v>
      </c>
    </row>
    <row r="51" spans="1:10" ht="12" customHeight="1">
      <c r="A51" s="13" t="s">
        <v>31</v>
      </c>
      <c r="B51" s="4">
        <v>1800</v>
      </c>
      <c r="C51" s="11">
        <v>60</v>
      </c>
      <c r="D51" s="36">
        <f t="shared" si="12"/>
        <v>274.58</v>
      </c>
      <c r="E51" s="21">
        <f t="shared" si="13"/>
        <v>1525.42</v>
      </c>
      <c r="F51" s="37">
        <f t="shared" si="14"/>
        <v>277.34</v>
      </c>
      <c r="G51" s="38">
        <f t="shared" si="15"/>
        <v>118.94</v>
      </c>
      <c r="H51" s="38"/>
      <c r="I51" s="38">
        <f t="shared" si="16"/>
        <v>29.23</v>
      </c>
      <c r="J51" s="39">
        <f t="shared" si="17"/>
        <v>1099.91</v>
      </c>
    </row>
    <row r="52" spans="1:10" ht="12" customHeight="1">
      <c r="A52" s="13" t="s">
        <v>32</v>
      </c>
      <c r="B52" s="4">
        <v>1300</v>
      </c>
      <c r="C52" s="11">
        <v>60</v>
      </c>
      <c r="D52" s="36">
        <f t="shared" si="12"/>
        <v>198.31</v>
      </c>
      <c r="E52" s="21">
        <f t="shared" si="13"/>
        <v>1101.69</v>
      </c>
      <c r="F52" s="37">
        <f t="shared" si="14"/>
        <v>200.3</v>
      </c>
      <c r="G52" s="38">
        <f t="shared" si="15"/>
        <v>118.94</v>
      </c>
      <c r="H52" s="38"/>
      <c r="I52" s="38">
        <f t="shared" si="16"/>
        <v>29.23</v>
      </c>
      <c r="J52" s="39">
        <f t="shared" si="17"/>
        <v>753.22</v>
      </c>
    </row>
    <row r="53" spans="1:10" ht="12" customHeight="1">
      <c r="A53" s="13" t="s">
        <v>33</v>
      </c>
      <c r="B53" s="4">
        <v>950</v>
      </c>
      <c r="C53" s="11">
        <v>30</v>
      </c>
      <c r="D53" s="36">
        <f t="shared" si="12"/>
        <v>144.92</v>
      </c>
      <c r="E53" s="21">
        <f t="shared" si="13"/>
        <v>805.08</v>
      </c>
      <c r="F53" s="37">
        <f t="shared" si="14"/>
        <v>146.38</v>
      </c>
      <c r="G53" s="38">
        <f t="shared" si="15"/>
        <v>59.47</v>
      </c>
      <c r="H53" s="38"/>
      <c r="I53" s="38">
        <f t="shared" si="16"/>
        <v>14.62</v>
      </c>
      <c r="J53" s="39">
        <f t="shared" si="17"/>
        <v>584.61</v>
      </c>
    </row>
    <row r="54" spans="1:10" ht="12" customHeight="1">
      <c r="A54" s="13" t="s">
        <v>34</v>
      </c>
      <c r="B54" s="4">
        <v>1100</v>
      </c>
      <c r="C54" s="11">
        <v>30</v>
      </c>
      <c r="D54" s="36">
        <f t="shared" si="12"/>
        <v>167.8</v>
      </c>
      <c r="E54" s="21">
        <f t="shared" si="13"/>
        <v>932.2</v>
      </c>
      <c r="F54" s="37">
        <f t="shared" si="14"/>
        <v>169.5</v>
      </c>
      <c r="G54" s="38">
        <f t="shared" si="15"/>
        <v>59.47</v>
      </c>
      <c r="H54" s="38"/>
      <c r="I54" s="38">
        <f t="shared" si="16"/>
        <v>14.62</v>
      </c>
      <c r="J54" s="39">
        <f t="shared" si="17"/>
        <v>688.61</v>
      </c>
    </row>
    <row r="55" spans="1:10" ht="12" customHeight="1">
      <c r="A55" s="13" t="s">
        <v>35</v>
      </c>
      <c r="B55" s="4">
        <v>750</v>
      </c>
      <c r="C55" s="11">
        <v>20</v>
      </c>
      <c r="D55" s="36">
        <f t="shared" si="12"/>
        <v>114.41</v>
      </c>
      <c r="E55" s="21">
        <f t="shared" si="13"/>
        <v>635.59</v>
      </c>
      <c r="F55" s="37">
        <f t="shared" si="14"/>
        <v>115.56</v>
      </c>
      <c r="G55" s="38">
        <f t="shared" si="15"/>
        <v>39.65</v>
      </c>
      <c r="H55" s="38"/>
      <c r="I55" s="38">
        <f t="shared" si="16"/>
        <v>9.75</v>
      </c>
      <c r="J55" s="39">
        <f t="shared" si="17"/>
        <v>470.63</v>
      </c>
    </row>
    <row r="56" spans="1:10" ht="12" customHeight="1">
      <c r="A56" s="13" t="s">
        <v>36</v>
      </c>
      <c r="B56" s="4">
        <v>1400</v>
      </c>
      <c r="C56" s="11">
        <v>30</v>
      </c>
      <c r="D56" s="36">
        <f t="shared" si="12"/>
        <v>213.56</v>
      </c>
      <c r="E56" s="21">
        <f t="shared" si="13"/>
        <v>1186.44</v>
      </c>
      <c r="F56" s="37">
        <f t="shared" si="14"/>
        <v>215.72</v>
      </c>
      <c r="G56" s="38">
        <f t="shared" si="15"/>
        <v>59.47</v>
      </c>
      <c r="H56" s="38"/>
      <c r="I56" s="38">
        <f t="shared" si="16"/>
        <v>14.62</v>
      </c>
      <c r="J56" s="39">
        <f t="shared" si="17"/>
        <v>896.63</v>
      </c>
    </row>
    <row r="57" spans="1:10" ht="12" customHeight="1">
      <c r="A57" s="6" t="s">
        <v>37</v>
      </c>
      <c r="B57" s="4"/>
      <c r="C57" s="11"/>
      <c r="D57" s="36"/>
      <c r="E57" s="21"/>
      <c r="F57" s="38"/>
      <c r="G57" s="38"/>
      <c r="H57" s="38"/>
      <c r="I57" s="38"/>
      <c r="J57" s="17"/>
    </row>
    <row r="58" spans="1:10" ht="12" customHeight="1">
      <c r="A58" s="13" t="s">
        <v>38</v>
      </c>
      <c r="B58" s="4">
        <v>600</v>
      </c>
      <c r="C58" s="11">
        <v>30</v>
      </c>
      <c r="D58" s="36">
        <f>ROUND((B58-B58/1.18),2)</f>
        <v>91.53</v>
      </c>
      <c r="E58" s="21">
        <f>B58-D58</f>
        <v>508.47</v>
      </c>
      <c r="F58" s="37">
        <f>ROUND((E58-E58/1.1),2)*2</f>
        <v>92.44</v>
      </c>
      <c r="G58" s="38">
        <f>ROUND((15000/164.2/60*C58)*1.302,2)</f>
        <v>59.47</v>
      </c>
      <c r="H58" s="38"/>
      <c r="I58" s="38">
        <f>ROUND(G58/1.302*0.32,2)</f>
        <v>14.62</v>
      </c>
      <c r="J58" s="39">
        <f>E58-F58-G58-H58-I58</f>
        <v>341.94000000000005</v>
      </c>
    </row>
    <row r="59" spans="1:10" ht="12" customHeight="1">
      <c r="A59" s="13" t="s">
        <v>39</v>
      </c>
      <c r="B59" s="4">
        <v>800</v>
      </c>
      <c r="C59" s="11">
        <v>30</v>
      </c>
      <c r="D59" s="36">
        <f>ROUND((B59-B59/1.18),2)</f>
        <v>122.03</v>
      </c>
      <c r="E59" s="21">
        <f>B59-D59</f>
        <v>677.97</v>
      </c>
      <c r="F59" s="37">
        <f>ROUND((E59-E59/1.1),2)*2</f>
        <v>123.26</v>
      </c>
      <c r="G59" s="38">
        <f>ROUND((15000/164.2/60*C59)*1.302,2)</f>
        <v>59.47</v>
      </c>
      <c r="H59" s="38"/>
      <c r="I59" s="38">
        <f>ROUND(G59/1.302*0.32,2)</f>
        <v>14.62</v>
      </c>
      <c r="J59" s="39">
        <f>E59-F59-G59-H59-I59</f>
        <v>480.62</v>
      </c>
    </row>
    <row r="60" spans="1:10" ht="12" customHeight="1">
      <c r="A60" s="13" t="s">
        <v>40</v>
      </c>
      <c r="B60" s="4">
        <v>500</v>
      </c>
      <c r="C60" s="11">
        <v>20</v>
      </c>
      <c r="D60" s="36">
        <f>ROUND((B60-B60/1.18),2)</f>
        <v>76.27</v>
      </c>
      <c r="E60" s="21">
        <f>B60-D60</f>
        <v>423.73</v>
      </c>
      <c r="F60" s="37">
        <f>ROUND((E60-E60/1.1),2)*2</f>
        <v>77.04</v>
      </c>
      <c r="G60" s="38">
        <f>ROUND((15000/164.2/60*C60)*1.302,2)</f>
        <v>39.65</v>
      </c>
      <c r="H60" s="38"/>
      <c r="I60" s="38">
        <f>ROUND(G60/1.302*0.32,2)</f>
        <v>9.75</v>
      </c>
      <c r="J60" s="39">
        <f>E60-F60-G60-H60-I60</f>
        <v>297.29</v>
      </c>
    </row>
    <row r="61" spans="1:10" ht="12" customHeight="1">
      <c r="A61" s="13" t="s">
        <v>41</v>
      </c>
      <c r="B61" s="4">
        <v>700</v>
      </c>
      <c r="C61" s="11">
        <v>20</v>
      </c>
      <c r="D61" s="36">
        <f>ROUND((B61-B61/1.18),2)</f>
        <v>106.78</v>
      </c>
      <c r="E61" s="21">
        <f>B61-D61</f>
        <v>593.22</v>
      </c>
      <c r="F61" s="37">
        <f>ROUND((E61-E61/1.1),2)*2</f>
        <v>107.86</v>
      </c>
      <c r="G61" s="38">
        <f>ROUND((15000/164.2/60*C61)*1.302,2)</f>
        <v>39.65</v>
      </c>
      <c r="H61" s="38"/>
      <c r="I61" s="38">
        <f>ROUND(G61/1.302*0.32,2)</f>
        <v>9.75</v>
      </c>
      <c r="J61" s="39">
        <f>E61-F61-G61-H61-I61</f>
        <v>435.96000000000004</v>
      </c>
    </row>
    <row r="62" spans="1:10" ht="12" customHeight="1">
      <c r="A62" s="6" t="s">
        <v>42</v>
      </c>
      <c r="B62" s="4"/>
      <c r="C62" s="11"/>
      <c r="D62" s="36"/>
      <c r="E62" s="21"/>
      <c r="F62" s="38"/>
      <c r="G62" s="38"/>
      <c r="H62" s="38"/>
      <c r="I62" s="38"/>
      <c r="J62" s="17"/>
    </row>
    <row r="63" spans="1:10" ht="12" customHeight="1">
      <c r="A63" s="13" t="s">
        <v>31</v>
      </c>
      <c r="B63" s="4">
        <v>2000</v>
      </c>
      <c r="C63" s="11">
        <v>60</v>
      </c>
      <c r="D63" s="36">
        <f>ROUND((B63-B63/1.18),2)</f>
        <v>305.08</v>
      </c>
      <c r="E63" s="21">
        <f>B63-D63</f>
        <v>1694.92</v>
      </c>
      <c r="F63" s="37">
        <f>ROUND((E63-E63/1.1),2)*2</f>
        <v>308.16</v>
      </c>
      <c r="G63" s="38">
        <f>ROUND((15000/164.2/60*C63)*1.302,2)</f>
        <v>118.94</v>
      </c>
      <c r="H63" s="38"/>
      <c r="I63" s="38">
        <f>ROUND(G63/1.302*0.32,2)</f>
        <v>29.23</v>
      </c>
      <c r="J63" s="39">
        <f>E63-F63-G63-H63-I63</f>
        <v>1238.59</v>
      </c>
    </row>
    <row r="64" spans="1:10" ht="12" customHeight="1">
      <c r="A64" s="13" t="s">
        <v>43</v>
      </c>
      <c r="B64" s="4">
        <v>950</v>
      </c>
      <c r="C64" s="11">
        <v>30</v>
      </c>
      <c r="D64" s="36">
        <f>ROUND((B64-B64/1.18),2)</f>
        <v>144.92</v>
      </c>
      <c r="E64" s="21">
        <f>B64-D64</f>
        <v>805.08</v>
      </c>
      <c r="F64" s="37">
        <f>ROUND((E64-E64/1.1),2)*2</f>
        <v>146.38</v>
      </c>
      <c r="G64" s="38">
        <f>ROUND((15000/164.2/60*C64)*1.302,2)</f>
        <v>59.47</v>
      </c>
      <c r="H64" s="38"/>
      <c r="I64" s="38">
        <f>ROUND(G64/1.302*0.32,2)</f>
        <v>14.62</v>
      </c>
      <c r="J64" s="39">
        <f>E64-F64-G64-H64-I64</f>
        <v>584.61</v>
      </c>
    </row>
    <row r="65" spans="1:10" ht="12" customHeight="1">
      <c r="A65" s="13" t="s">
        <v>35</v>
      </c>
      <c r="B65" s="4">
        <v>850</v>
      </c>
      <c r="C65" s="11">
        <v>20</v>
      </c>
      <c r="D65" s="36">
        <f>ROUND((B65-B65/1.18),2)</f>
        <v>129.66</v>
      </c>
      <c r="E65" s="21">
        <f>B65-D65</f>
        <v>720.34</v>
      </c>
      <c r="F65" s="37">
        <f>ROUND((E65-E65/1.1),2)*2</f>
        <v>130.98</v>
      </c>
      <c r="G65" s="38">
        <f>ROUND((15000/164.2/60*C65)*1.302,2)</f>
        <v>39.65</v>
      </c>
      <c r="H65" s="38"/>
      <c r="I65" s="38">
        <f>ROUND(G65/1.302*0.32,2)</f>
        <v>9.75</v>
      </c>
      <c r="J65" s="39">
        <f>E65-F65-G65-H65-I65</f>
        <v>539.96</v>
      </c>
    </row>
    <row r="66" spans="1:10" ht="12" customHeight="1">
      <c r="A66" s="13" t="s">
        <v>44</v>
      </c>
      <c r="B66" s="4">
        <v>1200</v>
      </c>
      <c r="C66" s="11">
        <v>40</v>
      </c>
      <c r="D66" s="36">
        <f>ROUND((B66-B66/1.18),2)</f>
        <v>183.05</v>
      </c>
      <c r="E66" s="21">
        <f>B66-D66</f>
        <v>1016.95</v>
      </c>
      <c r="F66" s="37">
        <f>ROUND((E66-E66/1.1),2)*2</f>
        <v>184.9</v>
      </c>
      <c r="G66" s="38">
        <f>ROUND((15000/164.2/60*C66)*1.302,2)</f>
        <v>79.29</v>
      </c>
      <c r="H66" s="38"/>
      <c r="I66" s="38">
        <f>ROUND(G66/1.302*0.32,2)</f>
        <v>19.49</v>
      </c>
      <c r="J66" s="39">
        <f>E66-F66-G66-H66-I66</f>
        <v>733.2700000000001</v>
      </c>
    </row>
    <row r="67" spans="1:10" ht="12" customHeight="1">
      <c r="A67" s="13" t="s">
        <v>33</v>
      </c>
      <c r="B67" s="4">
        <v>750</v>
      </c>
      <c r="C67" s="11">
        <v>30</v>
      </c>
      <c r="D67" s="36">
        <f>ROUND((B67-B67/1.18),2)</f>
        <v>114.41</v>
      </c>
      <c r="E67" s="21">
        <f>B67-D67</f>
        <v>635.59</v>
      </c>
      <c r="F67" s="37">
        <f>ROUND((E67-E67/1.1),2)*2</f>
        <v>115.56</v>
      </c>
      <c r="G67" s="38">
        <f>ROUND((15000/164.2/60*C67)*1.302,2)</f>
        <v>59.47</v>
      </c>
      <c r="H67" s="38"/>
      <c r="I67" s="38">
        <f>ROUND(G67/1.302*0.32,2)</f>
        <v>14.62</v>
      </c>
      <c r="J67" s="39">
        <f>E67-F67-G67-H67-I67</f>
        <v>445.93999999999994</v>
      </c>
    </row>
    <row r="68" spans="1:10" ht="12" customHeight="1">
      <c r="A68" s="6" t="s">
        <v>45</v>
      </c>
      <c r="B68" s="4"/>
      <c r="C68" s="11"/>
      <c r="D68" s="36"/>
      <c r="E68" s="21"/>
      <c r="F68" s="38"/>
      <c r="G68" s="38"/>
      <c r="H68" s="38"/>
      <c r="I68" s="38"/>
      <c r="J68" s="17"/>
    </row>
    <row r="69" spans="1:10" ht="12" customHeight="1">
      <c r="A69" s="13" t="s">
        <v>30</v>
      </c>
      <c r="B69" s="4">
        <v>1450</v>
      </c>
      <c r="C69" s="11">
        <v>30</v>
      </c>
      <c r="D69" s="36">
        <f>ROUND((B69-B69/1.18),2)</f>
        <v>221.19</v>
      </c>
      <c r="E69" s="21">
        <f>B69-D69</f>
        <v>1228.81</v>
      </c>
      <c r="F69" s="37">
        <f>ROUND((E69-E69/1.1),2)*2</f>
        <v>223.42</v>
      </c>
      <c r="G69" s="38">
        <f>ROUND((15000/164.2/60*C69)*1.302,2)</f>
        <v>59.47</v>
      </c>
      <c r="H69" s="38"/>
      <c r="I69" s="38">
        <f>ROUND(G69/1.302*0.32,2)</f>
        <v>14.62</v>
      </c>
      <c r="J69" s="39">
        <f>E69-F69-G69-H69-I69</f>
        <v>931.3</v>
      </c>
    </row>
    <row r="70" spans="1:10" ht="12" customHeight="1">
      <c r="A70" s="13" t="s">
        <v>31</v>
      </c>
      <c r="B70" s="4">
        <v>1850</v>
      </c>
      <c r="C70" s="11">
        <v>60</v>
      </c>
      <c r="D70" s="36">
        <f>ROUND((B70-B70/1.18),2)</f>
        <v>282.2</v>
      </c>
      <c r="E70" s="21">
        <f>B70-D70</f>
        <v>1567.8</v>
      </c>
      <c r="F70" s="37">
        <f>ROUND((E70-E70/1.1),2)*2</f>
        <v>285.06</v>
      </c>
      <c r="G70" s="38">
        <f>ROUND((15000/164.2/60*C70)*1.302,2)</f>
        <v>118.94</v>
      </c>
      <c r="H70" s="38"/>
      <c r="I70" s="38">
        <f>ROUND(G70/1.302*0.32,2)</f>
        <v>29.23</v>
      </c>
      <c r="J70" s="39">
        <f>E70-F70-G70-H70-I70</f>
        <v>1134.57</v>
      </c>
    </row>
    <row r="71" spans="1:10" ht="12" customHeight="1">
      <c r="A71" s="13" t="s">
        <v>33</v>
      </c>
      <c r="B71" s="4">
        <v>800</v>
      </c>
      <c r="C71" s="11">
        <v>30</v>
      </c>
      <c r="D71" s="36">
        <f>ROUND((B71-B71/1.18),2)</f>
        <v>122.03</v>
      </c>
      <c r="E71" s="21">
        <f>B71-D71</f>
        <v>677.97</v>
      </c>
      <c r="F71" s="37">
        <f>ROUND((E71-E71/1.1),2)*2</f>
        <v>123.26</v>
      </c>
      <c r="G71" s="38">
        <f>ROUND((15000/164.2/60*C71)*1.302,2)</f>
        <v>59.47</v>
      </c>
      <c r="H71" s="38"/>
      <c r="I71" s="38">
        <f>ROUND(G71/1.302*0.32,2)</f>
        <v>14.62</v>
      </c>
      <c r="J71" s="39">
        <f>E71-F71-G71-H71-I71</f>
        <v>480.62</v>
      </c>
    </row>
    <row r="72" spans="1:10" ht="12" customHeight="1">
      <c r="A72" s="13" t="s">
        <v>46</v>
      </c>
      <c r="B72" s="4">
        <v>950</v>
      </c>
      <c r="C72" s="11">
        <v>40</v>
      </c>
      <c r="D72" s="36">
        <f>ROUND((B72-B72/1.18),2)</f>
        <v>144.92</v>
      </c>
      <c r="E72" s="21">
        <f>B72-D72</f>
        <v>805.08</v>
      </c>
      <c r="F72" s="37">
        <f>ROUND((E72-E72/1.1),2)*2</f>
        <v>146.38</v>
      </c>
      <c r="G72" s="38">
        <f>ROUND((15000/164.2/60*C72)*1.302,2)</f>
        <v>79.29</v>
      </c>
      <c r="H72" s="38"/>
      <c r="I72" s="38">
        <f>ROUND(G72/1.302*0.32,2)</f>
        <v>19.49</v>
      </c>
      <c r="J72" s="39">
        <f>E72-F72-G72-H72-I72</f>
        <v>559.9200000000001</v>
      </c>
    </row>
    <row r="73" spans="1:10" ht="12" customHeight="1" thickBot="1">
      <c r="A73" s="14" t="s">
        <v>36</v>
      </c>
      <c r="B73" s="7">
        <v>1200</v>
      </c>
      <c r="C73" s="12">
        <v>40</v>
      </c>
      <c r="D73" s="40">
        <f>ROUND((B73-B73/1.18),2)</f>
        <v>183.05</v>
      </c>
      <c r="E73" s="22">
        <f>B73-D73</f>
        <v>1016.95</v>
      </c>
      <c r="F73" s="47">
        <f>ROUND((E73-E73/1.1),2)*2</f>
        <v>184.9</v>
      </c>
      <c r="G73" s="41">
        <f>ROUND((15000/164.2/60*C73)*1.302,2)</f>
        <v>79.29</v>
      </c>
      <c r="H73" s="41"/>
      <c r="I73" s="41">
        <f>ROUND(G73/1.302*0.32,2)</f>
        <v>19.49</v>
      </c>
      <c r="J73" s="48">
        <f>E73-F73-G73-H73-I73</f>
        <v>733.2700000000001</v>
      </c>
    </row>
    <row r="74" spans="1:10" ht="15">
      <c r="A74" s="164" t="s">
        <v>84</v>
      </c>
      <c r="B74" s="165"/>
      <c r="C74" s="166"/>
      <c r="D74" s="32"/>
      <c r="E74" s="33"/>
      <c r="F74" s="34"/>
      <c r="G74" s="34"/>
      <c r="H74" s="34"/>
      <c r="I74" s="34"/>
      <c r="J74" s="35"/>
    </row>
    <row r="75" spans="1:10" ht="15.75" thickBot="1">
      <c r="A75" s="5" t="s">
        <v>85</v>
      </c>
      <c r="B75" s="4">
        <v>400</v>
      </c>
      <c r="C75" s="11">
        <v>45</v>
      </c>
      <c r="D75" s="40">
        <f>ROUND((B75-B75/1.18),2)</f>
        <v>61.02</v>
      </c>
      <c r="E75" s="22">
        <f>B75-D75</f>
        <v>338.98</v>
      </c>
      <c r="F75" s="47">
        <f>ROUND((E75-E75/1.1),2)*2</f>
        <v>61.64</v>
      </c>
      <c r="G75" s="41">
        <f>ROUND((15000/164.2/60*C75)*1.302,2)</f>
        <v>89.21</v>
      </c>
      <c r="H75" s="41"/>
      <c r="I75" s="41">
        <f>ROUND(G75/1.302*0.32,2)</f>
        <v>21.93</v>
      </c>
      <c r="J75" s="48">
        <f>E75-F75-G75-H75-I75</f>
        <v>166.20000000000005</v>
      </c>
    </row>
  </sheetData>
  <sheetProtection/>
  <mergeCells count="10">
    <mergeCell ref="A21:C21"/>
    <mergeCell ref="A43:C43"/>
    <mergeCell ref="A48:C48"/>
    <mergeCell ref="A74:C74"/>
    <mergeCell ref="A6:C6"/>
    <mergeCell ref="A7:C7"/>
    <mergeCell ref="A8:C8"/>
    <mergeCell ref="A10:A11"/>
    <mergeCell ref="A12:C12"/>
    <mergeCell ref="A18:C18"/>
  </mergeCells>
  <printOptions/>
  <pageMargins left="0.9448818897637796" right="0.2362204724409449" top="0.31496062992125984" bottom="0.2755905511811024" header="0.31496062992125984" footer="0.31496062992125984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Microsoft Office</cp:lastModifiedBy>
  <cp:lastPrinted>2018-09-17T07:44:40Z</cp:lastPrinted>
  <dcterms:created xsi:type="dcterms:W3CDTF">2017-12-26T13:37:23Z</dcterms:created>
  <dcterms:modified xsi:type="dcterms:W3CDTF">2019-03-15T20:01:07Z</dcterms:modified>
  <cp:category/>
  <cp:version/>
  <cp:contentType/>
  <cp:contentStatus/>
</cp:coreProperties>
</file>